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1" activeTab="1"/>
  </bookViews>
  <sheets>
    <sheet name="FRII PAcking" sheetId="40" r:id="rId1"/>
    <sheet name="FRII-Bulk" sheetId="41" r:id="rId2"/>
    <sheet name="FR-III Packing" sheetId="42" r:id="rId3"/>
    <sheet name="FRIII RM" sheetId="43" r:id="rId4"/>
    <sheet name="FRIII Bulk" sheetId="44" r:id="rId5"/>
    <sheet name="IVF" sheetId="46" r:id="rId6"/>
    <sheet name="Streptocycline" sheetId="45" r:id="rId7"/>
    <sheet name="Aureofungin(13 gm)" sheetId="47" r:id="rId8"/>
    <sheet name="Humaur" sheetId="48" r:id="rId9"/>
    <sheet name="Engg. Items" sheetId="49" r:id="rId10"/>
  </sheets>
  <definedNames>
    <definedName name="_xlnm.Print_Area" localSheetId="0">'FRII PAcking'!$B$2:$Q$30</definedName>
    <definedName name="_xlnm.Print_Area" localSheetId="1">'FRII-Bulk'!$A$3:$P$13</definedName>
    <definedName name="_xlnm.Print_Area" localSheetId="4">'FRIII Bulk'!$D$3:$S$23</definedName>
    <definedName name="_xlnm.Print_Area" localSheetId="2">'FR-III Packing'!$C$4:$AZ$33</definedName>
    <definedName name="_xlnm.Print_Area" localSheetId="3">'FRIII RM'!$C$2:$R$42</definedName>
    <definedName name="_xlnm.Print_Area" localSheetId="8">Humaur!$C$2:$R$44</definedName>
    <definedName name="_xlnm.Print_Area" localSheetId="5">IVF!$D$2:$S$25</definedName>
    <definedName name="_xlnm.Print_Area" localSheetId="6">Streptocycline!$E$2:$T$19</definedName>
  </definedNames>
  <calcPr calcId="124519"/>
</workbook>
</file>

<file path=xl/calcChain.xml><?xml version="1.0" encoding="utf-8"?>
<calcChain xmlns="http://schemas.openxmlformats.org/spreadsheetml/2006/main">
  <c r="U49" i="42"/>
  <c r="U51" s="1"/>
  <c r="U45"/>
  <c r="U46"/>
  <c r="U47"/>
  <c r="U48"/>
  <c r="U44"/>
  <c r="J51"/>
  <c r="K51"/>
  <c r="R49"/>
  <c r="R51" s="1"/>
  <c r="Q49"/>
  <c r="Q51" s="1"/>
  <c r="P49"/>
  <c r="P51" s="1"/>
  <c r="O49"/>
  <c r="O51" s="1"/>
  <c r="N49"/>
  <c r="N51" s="1"/>
  <c r="M49"/>
  <c r="M51" s="1"/>
  <c r="L49"/>
  <c r="L51" s="1"/>
  <c r="I49"/>
  <c r="I51" s="1"/>
  <c r="T45" i="48"/>
  <c r="Q45"/>
  <c r="N45"/>
  <c r="K45"/>
  <c r="H45"/>
  <c r="T18"/>
  <c r="T19"/>
  <c r="T20"/>
  <c r="T21"/>
  <c r="T22"/>
  <c r="T23"/>
  <c r="T24"/>
  <c r="T25"/>
  <c r="T26"/>
  <c r="T27"/>
  <c r="T29"/>
  <c r="T30"/>
  <c r="T31"/>
  <c r="T32"/>
  <c r="T34"/>
  <c r="T35"/>
  <c r="T36"/>
  <c r="T37"/>
  <c r="T38"/>
  <c r="T40"/>
  <c r="T41"/>
  <c r="T42"/>
  <c r="T43"/>
  <c r="T44"/>
  <c r="Q18"/>
  <c r="Q19"/>
  <c r="Q20"/>
  <c r="Q21"/>
  <c r="Q22"/>
  <c r="Q23"/>
  <c r="Q24"/>
  <c r="Q25"/>
  <c r="Q26"/>
  <c r="Q27"/>
  <c r="Q29"/>
  <c r="Q30"/>
  <c r="Q31"/>
  <c r="Q32"/>
  <c r="Q34"/>
  <c r="Q35"/>
  <c r="Q36"/>
  <c r="Q37"/>
  <c r="Q38"/>
  <c r="Q40"/>
  <c r="Q41"/>
  <c r="Q42"/>
  <c r="Q43"/>
  <c r="Q44"/>
  <c r="N18"/>
  <c r="N19"/>
  <c r="N20"/>
  <c r="N21"/>
  <c r="N22"/>
  <c r="N23"/>
  <c r="N24"/>
  <c r="N25"/>
  <c r="N26"/>
  <c r="N27"/>
  <c r="N29"/>
  <c r="N30"/>
  <c r="N31"/>
  <c r="N32"/>
  <c r="N34"/>
  <c r="N35"/>
  <c r="N36"/>
  <c r="N37"/>
  <c r="N38"/>
  <c r="N40"/>
  <c r="N41"/>
  <c r="N42"/>
  <c r="N43"/>
  <c r="N44"/>
  <c r="K18"/>
  <c r="K19"/>
  <c r="K20"/>
  <c r="K21"/>
  <c r="K22"/>
  <c r="K23"/>
  <c r="K24"/>
  <c r="K25"/>
  <c r="K26"/>
  <c r="K27"/>
  <c r="K29"/>
  <c r="K30"/>
  <c r="K31"/>
  <c r="K32"/>
  <c r="K34"/>
  <c r="K35"/>
  <c r="K36"/>
  <c r="K37"/>
  <c r="K38"/>
  <c r="K40"/>
  <c r="K41"/>
  <c r="K42"/>
  <c r="K43"/>
  <c r="K44"/>
  <c r="H18"/>
  <c r="H19"/>
  <c r="H20"/>
  <c r="H21"/>
  <c r="H22"/>
  <c r="H23"/>
  <c r="H24"/>
  <c r="H25"/>
  <c r="H26"/>
  <c r="H27"/>
  <c r="H29"/>
  <c r="H30"/>
  <c r="H31"/>
  <c r="H32"/>
  <c r="H34"/>
  <c r="H35"/>
  <c r="H36"/>
  <c r="H37"/>
  <c r="H38"/>
  <c r="H40"/>
  <c r="H41"/>
  <c r="H42"/>
  <c r="H43"/>
  <c r="H44"/>
  <c r="T17"/>
  <c r="Q17"/>
  <c r="N17"/>
  <c r="K17"/>
  <c r="H17"/>
  <c r="T8"/>
  <c r="T9"/>
  <c r="T10"/>
  <c r="T11"/>
  <c r="T12"/>
  <c r="Q8"/>
  <c r="Q9"/>
  <c r="Q10"/>
  <c r="Q11"/>
  <c r="Q12"/>
  <c r="N8"/>
  <c r="N9"/>
  <c r="N10"/>
  <c r="N11"/>
  <c r="N12"/>
  <c r="K8"/>
  <c r="K9"/>
  <c r="K10"/>
  <c r="K11"/>
  <c r="K12"/>
  <c r="H8"/>
  <c r="H9"/>
  <c r="H10"/>
  <c r="H11"/>
  <c r="H12"/>
  <c r="T7"/>
  <c r="Q7"/>
  <c r="N7"/>
  <c r="K7"/>
  <c r="H7"/>
  <c r="U31" i="47"/>
  <c r="R31"/>
  <c r="O31"/>
  <c r="L31"/>
  <c r="I31"/>
  <c r="U9"/>
  <c r="U10"/>
  <c r="U11"/>
  <c r="U12"/>
  <c r="U13"/>
  <c r="U14"/>
  <c r="U15"/>
  <c r="U16"/>
  <c r="U17"/>
  <c r="U18"/>
  <c r="U19"/>
  <c r="U20"/>
  <c r="U22"/>
  <c r="U23"/>
  <c r="U26"/>
  <c r="U27"/>
  <c r="U28"/>
  <c r="U29"/>
  <c r="U30"/>
  <c r="R9"/>
  <c r="R10"/>
  <c r="R11"/>
  <c r="R12"/>
  <c r="R13"/>
  <c r="R14"/>
  <c r="R15"/>
  <c r="R16"/>
  <c r="R17"/>
  <c r="R18"/>
  <c r="R19"/>
  <c r="R20"/>
  <c r="R22"/>
  <c r="R23"/>
  <c r="R26"/>
  <c r="R27"/>
  <c r="R28"/>
  <c r="R29"/>
  <c r="R30"/>
  <c r="O9"/>
  <c r="O10"/>
  <c r="O11"/>
  <c r="O12"/>
  <c r="O13"/>
  <c r="O14"/>
  <c r="O15"/>
  <c r="O16"/>
  <c r="O17"/>
  <c r="O18"/>
  <c r="O19"/>
  <c r="O20"/>
  <c r="O22"/>
  <c r="O23"/>
  <c r="O26"/>
  <c r="O27"/>
  <c r="O28"/>
  <c r="O29"/>
  <c r="O30"/>
  <c r="L9"/>
  <c r="L10"/>
  <c r="L11"/>
  <c r="L12"/>
  <c r="L13"/>
  <c r="L14"/>
  <c r="L15"/>
  <c r="L16"/>
  <c r="L17"/>
  <c r="L18"/>
  <c r="L19"/>
  <c r="L20"/>
  <c r="L22"/>
  <c r="L23"/>
  <c r="L26"/>
  <c r="L27"/>
  <c r="L28"/>
  <c r="L29"/>
  <c r="L30"/>
  <c r="U8"/>
  <c r="R8"/>
  <c r="O8"/>
  <c r="L8"/>
  <c r="I9"/>
  <c r="I10"/>
  <c r="I11"/>
  <c r="I12"/>
  <c r="I13"/>
  <c r="I14"/>
  <c r="I15"/>
  <c r="I16"/>
  <c r="I17"/>
  <c r="I18"/>
  <c r="I19"/>
  <c r="I20"/>
  <c r="I22"/>
  <c r="I23"/>
  <c r="I26"/>
  <c r="I27"/>
  <c r="I28"/>
  <c r="I29"/>
  <c r="I30"/>
  <c r="I8"/>
  <c r="J8" i="45"/>
  <c r="J9"/>
  <c r="J10"/>
  <c r="J11"/>
  <c r="J20" s="1"/>
  <c r="J12"/>
  <c r="J13"/>
  <c r="J14"/>
  <c r="J15"/>
  <c r="J16"/>
  <c r="J17"/>
  <c r="J18"/>
  <c r="J19"/>
  <c r="V8"/>
  <c r="V9"/>
  <c r="V10"/>
  <c r="V11"/>
  <c r="V20" s="1"/>
  <c r="V12"/>
  <c r="V13"/>
  <c r="V14"/>
  <c r="V15"/>
  <c r="V16"/>
  <c r="V17"/>
  <c r="V18"/>
  <c r="V19"/>
  <c r="S8"/>
  <c r="S9"/>
  <c r="S10"/>
  <c r="S11"/>
  <c r="S20" s="1"/>
  <c r="S12"/>
  <c r="S13"/>
  <c r="S14"/>
  <c r="S15"/>
  <c r="S16"/>
  <c r="S17"/>
  <c r="S18"/>
  <c r="S19"/>
  <c r="P8"/>
  <c r="P9"/>
  <c r="P10"/>
  <c r="P11"/>
  <c r="P20" s="1"/>
  <c r="P12"/>
  <c r="P13"/>
  <c r="P14"/>
  <c r="P15"/>
  <c r="P16"/>
  <c r="P17"/>
  <c r="P18"/>
  <c r="P19"/>
  <c r="M8"/>
  <c r="M9"/>
  <c r="M10"/>
  <c r="M11"/>
  <c r="M20" s="1"/>
  <c r="M12"/>
  <c r="M13"/>
  <c r="M14"/>
  <c r="M15"/>
  <c r="M16"/>
  <c r="M17"/>
  <c r="M18"/>
  <c r="M19"/>
  <c r="V7"/>
  <c r="S7"/>
  <c r="P7"/>
  <c r="M7"/>
  <c r="J7"/>
  <c r="Z5"/>
  <c r="U7" i="46"/>
  <c r="U8"/>
  <c r="U9"/>
  <c r="U10"/>
  <c r="U11"/>
  <c r="U12"/>
  <c r="U26" s="1"/>
  <c r="U13"/>
  <c r="U14"/>
  <c r="U15"/>
  <c r="U16"/>
  <c r="U17"/>
  <c r="U18"/>
  <c r="U19"/>
  <c r="U20"/>
  <c r="U21"/>
  <c r="U22"/>
  <c r="U23"/>
  <c r="U24"/>
  <c r="U25"/>
  <c r="R7"/>
  <c r="R8"/>
  <c r="R9"/>
  <c r="R10"/>
  <c r="R11"/>
  <c r="R12"/>
  <c r="R26" s="1"/>
  <c r="R13"/>
  <c r="R14"/>
  <c r="R15"/>
  <c r="R16"/>
  <c r="R17"/>
  <c r="R18"/>
  <c r="R19"/>
  <c r="R20"/>
  <c r="R21"/>
  <c r="R22"/>
  <c r="R23"/>
  <c r="R24"/>
  <c r="R25"/>
  <c r="O7"/>
  <c r="O8"/>
  <c r="O9"/>
  <c r="O10"/>
  <c r="O11"/>
  <c r="O12"/>
  <c r="O26" s="1"/>
  <c r="O13"/>
  <c r="O14"/>
  <c r="O15"/>
  <c r="O16"/>
  <c r="O17"/>
  <c r="O18"/>
  <c r="O19"/>
  <c r="O20"/>
  <c r="O21"/>
  <c r="O22"/>
  <c r="O23"/>
  <c r="O24"/>
  <c r="O25"/>
  <c r="L7"/>
  <c r="L8"/>
  <c r="L9"/>
  <c r="L10"/>
  <c r="L11"/>
  <c r="L12"/>
  <c r="L26" s="1"/>
  <c r="L13"/>
  <c r="L14"/>
  <c r="L15"/>
  <c r="L16"/>
  <c r="L17"/>
  <c r="L18"/>
  <c r="L19"/>
  <c r="L20"/>
  <c r="L21"/>
  <c r="L22"/>
  <c r="L23"/>
  <c r="L24"/>
  <c r="L25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U6"/>
  <c r="R6"/>
  <c r="O6"/>
  <c r="L6"/>
  <c r="I6"/>
  <c r="Y5"/>
  <c r="T43" i="43"/>
  <c r="Q43"/>
  <c r="N43"/>
  <c r="K43"/>
  <c r="H43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T6"/>
  <c r="Q6"/>
  <c r="N6"/>
  <c r="K6"/>
  <c r="H6"/>
  <c r="AY34" i="42"/>
  <c r="AY36" s="1"/>
  <c r="AX34"/>
  <c r="AX36" s="1"/>
  <c r="AW34"/>
  <c r="AW36" s="1"/>
  <c r="AV34"/>
  <c r="AV36" s="1"/>
  <c r="AU34"/>
  <c r="AU36" s="1"/>
  <c r="AS34"/>
  <c r="AS36" s="1"/>
  <c r="AR34"/>
  <c r="AR36" s="1"/>
  <c r="AQ34"/>
  <c r="AQ36" s="1"/>
  <c r="AP34"/>
  <c r="AP36" s="1"/>
  <c r="AO34"/>
  <c r="AO36" s="1"/>
  <c r="AM34"/>
  <c r="AM36" s="1"/>
  <c r="AL34"/>
  <c r="AL36" s="1"/>
  <c r="AK34"/>
  <c r="AK36" s="1"/>
  <c r="AJ34"/>
  <c r="AJ36" s="1"/>
  <c r="AI34"/>
  <c r="AI36" s="1"/>
  <c r="AG34"/>
  <c r="AG36" s="1"/>
  <c r="AF34"/>
  <c r="AF36" s="1"/>
  <c r="AE34"/>
  <c r="AE36" s="1"/>
  <c r="AD34"/>
  <c r="AD36" s="1"/>
  <c r="AC34"/>
  <c r="AC36" s="1"/>
  <c r="Z34"/>
  <c r="Z36" s="1"/>
  <c r="Y34"/>
  <c r="Y36" s="1"/>
  <c r="X34"/>
  <c r="X36" s="1"/>
  <c r="W34"/>
  <c r="W36" s="1"/>
  <c r="V34"/>
  <c r="V36" s="1"/>
  <c r="R34"/>
  <c r="R36" s="1"/>
  <c r="Q34"/>
  <c r="Q36" s="1"/>
  <c r="P34"/>
  <c r="P36" s="1"/>
  <c r="O34"/>
  <c r="O36" s="1"/>
  <c r="N34"/>
  <c r="N36" s="1"/>
  <c r="M34"/>
  <c r="M36" s="1"/>
  <c r="L34"/>
  <c r="L36" s="1"/>
  <c r="K34"/>
  <c r="K36" s="1"/>
  <c r="J34"/>
  <c r="J36" s="1"/>
  <c r="I34"/>
  <c r="I36" s="1"/>
  <c r="F34"/>
  <c r="F36" s="1"/>
  <c r="U24" i="44"/>
  <c r="R24"/>
  <c r="O24"/>
  <c r="L24"/>
  <c r="U8"/>
  <c r="U9"/>
  <c r="U10"/>
  <c r="U11"/>
  <c r="U12"/>
  <c r="U13"/>
  <c r="U14"/>
  <c r="U15"/>
  <c r="U16"/>
  <c r="U17"/>
  <c r="U18"/>
  <c r="U19"/>
  <c r="U20"/>
  <c r="U21"/>
  <c r="U22"/>
  <c r="U23"/>
  <c r="R8"/>
  <c r="R9"/>
  <c r="R10"/>
  <c r="R11"/>
  <c r="R12"/>
  <c r="R13"/>
  <c r="R14"/>
  <c r="R15"/>
  <c r="R16"/>
  <c r="R17"/>
  <c r="R18"/>
  <c r="R19"/>
  <c r="R20"/>
  <c r="R21"/>
  <c r="R22"/>
  <c r="R23"/>
  <c r="O8"/>
  <c r="O9"/>
  <c r="O10"/>
  <c r="O11"/>
  <c r="O12"/>
  <c r="O13"/>
  <c r="O14"/>
  <c r="O15"/>
  <c r="O16"/>
  <c r="O17"/>
  <c r="O18"/>
  <c r="O19"/>
  <c r="O20"/>
  <c r="O21"/>
  <c r="O22"/>
  <c r="O23"/>
  <c r="L8"/>
  <c r="L9"/>
  <c r="L10"/>
  <c r="L11"/>
  <c r="L12"/>
  <c r="L13"/>
  <c r="L14"/>
  <c r="L15"/>
  <c r="L16"/>
  <c r="L17"/>
  <c r="L18"/>
  <c r="L19"/>
  <c r="L20"/>
  <c r="L21"/>
  <c r="L22"/>
  <c r="L23"/>
  <c r="U7"/>
  <c r="R7"/>
  <c r="O7"/>
  <c r="L7"/>
  <c r="I8"/>
  <c r="I9"/>
  <c r="I10"/>
  <c r="I11"/>
  <c r="I12"/>
  <c r="I13"/>
  <c r="I14"/>
  <c r="I24" s="1"/>
  <c r="I15"/>
  <c r="I16"/>
  <c r="I17"/>
  <c r="I18"/>
  <c r="I19"/>
  <c r="I20"/>
  <c r="I21"/>
  <c r="I22"/>
  <c r="I23"/>
  <c r="I7"/>
  <c r="M31" i="40"/>
  <c r="J31"/>
  <c r="S7"/>
  <c r="S8"/>
  <c r="S9"/>
  <c r="S10"/>
  <c r="S11"/>
  <c r="S12"/>
  <c r="S13"/>
  <c r="S14"/>
  <c r="S15"/>
  <c r="S16"/>
  <c r="S17"/>
  <c r="S18"/>
  <c r="S31" s="1"/>
  <c r="S19"/>
  <c r="S20"/>
  <c r="S21"/>
  <c r="S22"/>
  <c r="S23"/>
  <c r="S24"/>
  <c r="S25"/>
  <c r="S26"/>
  <c r="S27"/>
  <c r="S28"/>
  <c r="S29"/>
  <c r="S30"/>
  <c r="P7"/>
  <c r="P8"/>
  <c r="P9"/>
  <c r="P10"/>
  <c r="P11"/>
  <c r="P12"/>
  <c r="P13"/>
  <c r="P14"/>
  <c r="P15"/>
  <c r="P16"/>
  <c r="P17"/>
  <c r="P18"/>
  <c r="P31" s="1"/>
  <c r="P19"/>
  <c r="P20"/>
  <c r="P21"/>
  <c r="P22"/>
  <c r="P23"/>
  <c r="P24"/>
  <c r="P25"/>
  <c r="P26"/>
  <c r="P27"/>
  <c r="P28"/>
  <c r="P29"/>
  <c r="P30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S6"/>
  <c r="P6"/>
  <c r="M6"/>
  <c r="J6"/>
  <c r="G7"/>
  <c r="G8"/>
  <c r="G9"/>
  <c r="G10"/>
  <c r="G11"/>
  <c r="G12"/>
  <c r="G13"/>
  <c r="G14"/>
  <c r="G15"/>
  <c r="G16"/>
  <c r="G17"/>
  <c r="G18"/>
  <c r="G31" s="1"/>
  <c r="G19"/>
  <c r="G20"/>
  <c r="G21"/>
  <c r="G22"/>
  <c r="G23"/>
  <c r="G24"/>
  <c r="G25"/>
  <c r="G26"/>
  <c r="G27"/>
  <c r="G28"/>
  <c r="G29"/>
  <c r="G30"/>
  <c r="G6"/>
  <c r="R14" i="41"/>
  <c r="O14"/>
  <c r="L14"/>
  <c r="I14"/>
  <c r="F14"/>
  <c r="R8"/>
  <c r="R9"/>
  <c r="R10"/>
  <c r="R11"/>
  <c r="R12"/>
  <c r="R13"/>
  <c r="R7"/>
  <c r="O8"/>
  <c r="O9"/>
  <c r="O10"/>
  <c r="O11"/>
  <c r="O12"/>
  <c r="O13"/>
  <c r="L8"/>
  <c r="L9"/>
  <c r="L10"/>
  <c r="L11"/>
  <c r="L12"/>
  <c r="L13"/>
  <c r="O7"/>
  <c r="L7"/>
  <c r="I8"/>
  <c r="I9"/>
  <c r="I10"/>
  <c r="I11"/>
  <c r="I12"/>
  <c r="I13"/>
  <c r="I7"/>
  <c r="F8"/>
  <c r="F9"/>
  <c r="F10"/>
  <c r="F11"/>
  <c r="F12"/>
  <c r="F13"/>
  <c r="F7"/>
  <c r="I26" i="46" l="1"/>
  <c r="AZ33" i="42"/>
  <c r="AZ32"/>
  <c r="AZ31"/>
  <c r="AZ30"/>
  <c r="AZ29"/>
  <c r="AZ28"/>
  <c r="AZ27"/>
  <c r="AZ26"/>
  <c r="AZ25"/>
  <c r="AZ24"/>
  <c r="AZ23"/>
  <c r="AZ22"/>
  <c r="AZ21"/>
  <c r="AZ20"/>
  <c r="AZ19"/>
  <c r="AZ18"/>
  <c r="AZ17"/>
  <c r="AZ16"/>
  <c r="AZ15"/>
  <c r="AZ14"/>
  <c r="AZ13"/>
  <c r="AZ12"/>
  <c r="AZ11"/>
  <c r="AZ10"/>
  <c r="AZ9"/>
  <c r="AT33"/>
  <c r="AT32"/>
  <c r="AT31"/>
  <c r="AT30"/>
  <c r="AT29"/>
  <c r="AT28"/>
  <c r="AT27"/>
  <c r="AT26"/>
  <c r="AT25"/>
  <c r="AT24"/>
  <c r="AT23"/>
  <c r="AT22"/>
  <c r="AT21"/>
  <c r="AT20"/>
  <c r="AT19"/>
  <c r="AT18"/>
  <c r="AT17"/>
  <c r="AT16"/>
  <c r="AT15"/>
  <c r="AT14"/>
  <c r="AT13"/>
  <c r="AT12"/>
  <c r="AT11"/>
  <c r="AT10"/>
  <c r="AT9"/>
  <c r="AT34" s="1"/>
  <c r="AT36" s="1"/>
  <c r="AN33"/>
  <c r="AN32"/>
  <c r="AN31"/>
  <c r="AN30"/>
  <c r="AN29"/>
  <c r="AN28"/>
  <c r="AN27"/>
  <c r="AN26"/>
  <c r="AN25"/>
  <c r="AN24"/>
  <c r="AN23"/>
  <c r="AN22"/>
  <c r="AN21"/>
  <c r="AN20"/>
  <c r="AN19"/>
  <c r="AN18"/>
  <c r="AN17"/>
  <c r="AN16"/>
  <c r="AN15"/>
  <c r="AN14"/>
  <c r="AN13"/>
  <c r="AN12"/>
  <c r="AN11"/>
  <c r="AN10"/>
  <c r="AN9"/>
  <c r="AH33"/>
  <c r="AH32"/>
  <c r="AH31"/>
  <c r="AH30"/>
  <c r="AH29"/>
  <c r="AH28"/>
  <c r="AH27"/>
  <c r="AH26"/>
  <c r="AH25"/>
  <c r="AH24"/>
  <c r="AH23"/>
  <c r="AH22"/>
  <c r="AH21"/>
  <c r="AH20"/>
  <c r="AH19"/>
  <c r="AH18"/>
  <c r="AH17"/>
  <c r="AH16"/>
  <c r="AH15"/>
  <c r="AH14"/>
  <c r="AH13"/>
  <c r="AH12"/>
  <c r="AH11"/>
  <c r="AH10"/>
  <c r="AH9"/>
  <c r="AA10" l="1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9"/>
</calcChain>
</file>

<file path=xl/sharedStrings.xml><?xml version="1.0" encoding="utf-8"?>
<sst xmlns="http://schemas.openxmlformats.org/spreadsheetml/2006/main" count="770" uniqueCount="292">
  <si>
    <t>Sr No</t>
  </si>
  <si>
    <t>Particulars</t>
  </si>
  <si>
    <t>Unit</t>
  </si>
  <si>
    <t>Kg</t>
  </si>
  <si>
    <t xml:space="preserve">Size </t>
  </si>
  <si>
    <t>Lac Nos</t>
  </si>
  <si>
    <t>Nos</t>
  </si>
  <si>
    <t>Sr. No.</t>
  </si>
  <si>
    <t>Cefoperazone</t>
  </si>
  <si>
    <t>Ceftriaxone</t>
  </si>
  <si>
    <t>Ceftazidime</t>
  </si>
  <si>
    <t>Ranitidine</t>
  </si>
  <si>
    <t>Albendazole</t>
  </si>
  <si>
    <t>152 Clear</t>
  </si>
  <si>
    <t>160 Clear</t>
  </si>
  <si>
    <t>204 A/C</t>
  </si>
  <si>
    <t>180 A/C</t>
  </si>
  <si>
    <t>152 A/C</t>
  </si>
  <si>
    <t>160 A/C</t>
  </si>
  <si>
    <t>Ofloxacin 400 mg</t>
  </si>
  <si>
    <t>164 A/C</t>
  </si>
  <si>
    <t>Cetirizine 10 mg</t>
  </si>
  <si>
    <t>Levocetirizine 5 mg</t>
  </si>
  <si>
    <t xml:space="preserve">Azithromycin 250 mg </t>
  </si>
  <si>
    <t xml:space="preserve">Cefixime DT 100 mg  </t>
  </si>
  <si>
    <t>Cefixime 200 mg</t>
  </si>
  <si>
    <t xml:space="preserve">Amoxycillin 250 mg </t>
  </si>
  <si>
    <t xml:space="preserve">Amoxycillin 500 mg </t>
  </si>
  <si>
    <t>Cefotaxime Sodium</t>
  </si>
  <si>
    <t>Cetirizine Hydrochloride</t>
  </si>
  <si>
    <t>Levocetirizine Dihydrochloride</t>
  </si>
  <si>
    <t xml:space="preserve">Ofloxacin </t>
  </si>
  <si>
    <t>Anhydrous dibasic Calcium phosphate I.P.</t>
  </si>
  <si>
    <t>Avicel PH 101</t>
  </si>
  <si>
    <t>Calcium Carbonate</t>
  </si>
  <si>
    <t>Colloidal Silicon Dioxide (Aerosil) I.P.</t>
  </si>
  <si>
    <t>Croscarmellose Sodium I.P.</t>
  </si>
  <si>
    <t>Crospovidone (Crosslinked PVP)</t>
  </si>
  <si>
    <t xml:space="preserve">Dichloromethane (Methylene chloride) I.P.   </t>
  </si>
  <si>
    <t>Lit</t>
  </si>
  <si>
    <t>Diethyl Phthalate I.P.</t>
  </si>
  <si>
    <t>Gelatin</t>
  </si>
  <si>
    <t>Hydroxy  propyl Methyl Cellulose (15 CPS) I.P.</t>
  </si>
  <si>
    <t>Hydroxy  propyl Methyl Cellulose (5 CPS) I.P.</t>
  </si>
  <si>
    <t>Insta coat Aqua III (IA-III- 40001 WHITE ready blend)</t>
  </si>
  <si>
    <t>Iron Oxide Red H.A.</t>
  </si>
  <si>
    <t>Yellow Oxide of Iron</t>
  </si>
  <si>
    <t xml:space="preserve">Isopropyl Alcohol I.P.           </t>
  </si>
  <si>
    <t>Lactose  I.P.</t>
  </si>
  <si>
    <t>Lake of Erythrosine H.A.(C.I.No. 45430)</t>
  </si>
  <si>
    <t>Lake of Sunset Yellow  (C.I. No: 15985)</t>
  </si>
  <si>
    <t>Magnesium Stearate I.P.</t>
  </si>
  <si>
    <t>Methyl Paraben</t>
  </si>
  <si>
    <t>Microcrystalline Cellulose I.P.</t>
  </si>
  <si>
    <t>Pine apple Flavour</t>
  </si>
  <si>
    <t>Polyethylene Glycol 200 (PEG-200)</t>
  </si>
  <si>
    <t>Polysorbate 80 (Tween 80) IP</t>
  </si>
  <si>
    <t>Povidone (PVP k 30) I.P</t>
  </si>
  <si>
    <t>Propyl Paraben</t>
  </si>
  <si>
    <t>Ready Blend Coating material Wincoat WT–N-1107 Yellow H.A.</t>
  </si>
  <si>
    <t>Shellac I.P.</t>
  </si>
  <si>
    <t>Sodium Lauryl Sulphate I.P.</t>
  </si>
  <si>
    <t>Sodium Saccharin I.P.</t>
  </si>
  <si>
    <t>Sodium Starch Glycolate I.P.</t>
  </si>
  <si>
    <t>Starch I.P.</t>
  </si>
  <si>
    <t>Pre-gelatinized Starch</t>
  </si>
  <si>
    <t>Strawberry Flavour H.A.</t>
  </si>
  <si>
    <t>Talc I.P.</t>
  </si>
  <si>
    <t>Tartrazine Lake Colour</t>
  </si>
  <si>
    <t>Titanium di oxide I.P.</t>
  </si>
  <si>
    <t>180 Clear</t>
  </si>
  <si>
    <t xml:space="preserve">Azithromycin 500 mg </t>
  </si>
  <si>
    <t>Quantity</t>
  </si>
  <si>
    <t>Ciprofloxacin Mono Hydrate Lactate IP</t>
  </si>
  <si>
    <t>Mannitol IP</t>
  </si>
  <si>
    <t>Metronidazole IP</t>
  </si>
  <si>
    <t>Sodium Lactate USP</t>
  </si>
  <si>
    <t>Sodium Chloride IP</t>
  </si>
  <si>
    <t>Disodium Edatate IP</t>
  </si>
  <si>
    <t>Pottasium Chloride IP</t>
  </si>
  <si>
    <t>Calcium Chloride</t>
  </si>
  <si>
    <t>Raw Material</t>
  </si>
  <si>
    <t>Jawar meal</t>
  </si>
  <si>
    <t>Peanut Meal</t>
  </si>
  <si>
    <t>Corn Meal</t>
  </si>
  <si>
    <t xml:space="preserve">Butanol </t>
  </si>
  <si>
    <t>Sodium Lauryl Sulphate</t>
  </si>
  <si>
    <t>Sodium Carbonate</t>
  </si>
  <si>
    <t>Packing Material</t>
  </si>
  <si>
    <t>Lupolene (LDPE) (Kgs)</t>
  </si>
  <si>
    <t>Violet Caps (Kg)</t>
  </si>
  <si>
    <t>Adhesive Modibond 55 (Kg)</t>
  </si>
  <si>
    <t xml:space="preserve">Streptomycin Sulphate Bulk </t>
  </si>
  <si>
    <t>Kg/Base</t>
  </si>
  <si>
    <t>Tetracycline HCL Bulk</t>
  </si>
  <si>
    <t>Aerosil</t>
  </si>
  <si>
    <t>Streptocycline Al. Foil</t>
  </si>
  <si>
    <t xml:space="preserve">Printing Ribbon </t>
  </si>
  <si>
    <t xml:space="preserve">Nos. </t>
  </si>
  <si>
    <t xml:space="preserve">Literature (175 x 205 mm) </t>
  </si>
  <si>
    <t>Corrugated Box with cut 2 sheets (Size 475x240x195 mm) (Per Corr.40 Cartons)</t>
  </si>
  <si>
    <t>Outside Box Labels</t>
  </si>
  <si>
    <t xml:space="preserve">Cello-Tape (18 x 65 mm) </t>
  </si>
  <si>
    <t xml:space="preserve">Bopp Tape (60 x 65 mm) </t>
  </si>
  <si>
    <t xml:space="preserve">Rubber Collars </t>
  </si>
  <si>
    <t xml:space="preserve">Polythene Bags (Drum Size) </t>
  </si>
  <si>
    <t xml:space="preserve">Sulbactum Sodium </t>
  </si>
  <si>
    <t>Levofloxacin</t>
  </si>
  <si>
    <t>Norfloxacin 400 mg + Tinidazole 600 mg</t>
  </si>
  <si>
    <t>Tinidazole</t>
  </si>
  <si>
    <t>Cephalexin 250 mg</t>
  </si>
  <si>
    <t xml:space="preserve">Cephalexin 500 mg </t>
  </si>
  <si>
    <t xml:space="preserve">Qty </t>
  </si>
  <si>
    <t>156 A/C</t>
  </si>
  <si>
    <t xml:space="preserve">Ampicillin Sod </t>
  </si>
  <si>
    <t xml:space="preserve">Meropenem </t>
  </si>
  <si>
    <t>Outer  Label</t>
  </si>
  <si>
    <t>Carton</t>
  </si>
  <si>
    <t>Ofloxacin 200 mg</t>
  </si>
  <si>
    <t>2021-22</t>
  </si>
  <si>
    <t>2022-23</t>
  </si>
  <si>
    <t>2023-24</t>
  </si>
  <si>
    <t>2024-25</t>
  </si>
  <si>
    <t xml:space="preserve">7.5 cc Vials </t>
  </si>
  <si>
    <t xml:space="preserve">10 cc Vials  </t>
  </si>
  <si>
    <t xml:space="preserve">20 cc Vials  </t>
  </si>
  <si>
    <t xml:space="preserve">Bromo Gray Rubber Stopper  </t>
  </si>
  <si>
    <t xml:space="preserve">Butyl Gray Rubber Stopper  </t>
  </si>
  <si>
    <t xml:space="preserve">Plain tear off Al.  Seals  </t>
  </si>
  <si>
    <t xml:space="preserve">Blue Flip-Off Seals  </t>
  </si>
  <si>
    <t xml:space="preserve">Red Flip-Off Seals  </t>
  </si>
  <si>
    <t xml:space="preserve">Green Flip-Off Seals  </t>
  </si>
  <si>
    <t xml:space="preserve">Pink Flip-Off Seals </t>
  </si>
  <si>
    <t xml:space="preserve">Yellow Flip-Off Seals  </t>
  </si>
  <si>
    <t xml:space="preserve">Sticker Vial labels  </t>
  </si>
  <si>
    <t xml:space="preserve">Cartons  </t>
  </si>
  <si>
    <t xml:space="preserve">5 ml WFI  </t>
  </si>
  <si>
    <t xml:space="preserve">10 ml WFI  </t>
  </si>
  <si>
    <t xml:space="preserve">20 ml WFI  </t>
  </si>
  <si>
    <t>Polythene film Roll 330 mm</t>
  </si>
  <si>
    <t xml:space="preserve">Inserts </t>
  </si>
  <si>
    <t xml:space="preserve">Shrink Label </t>
  </si>
  <si>
    <t xml:space="preserve">Box Label </t>
  </si>
  <si>
    <t>Corrugated Boxes (7.5cc &amp; 10cc /1000 vial) (520x270x220)</t>
  </si>
  <si>
    <t>Corrugated Boxes (10 cc/300 vial) (520x270x265)</t>
  </si>
  <si>
    <t>Corrugated Boxes (20 cc/168 vial) (520x270x265)</t>
  </si>
  <si>
    <t xml:space="preserve">Quinoline Yellow Lake Colour </t>
  </si>
  <si>
    <t>Amoxycillin TH (Compacted)</t>
  </si>
  <si>
    <t>Ampicillin TH (Compacted)</t>
  </si>
  <si>
    <t>Azithromycin Dihydrate IP</t>
  </si>
  <si>
    <t xml:space="preserve">Cefixime TH USP </t>
  </si>
  <si>
    <t>Cephalexin IP (Compacted)</t>
  </si>
  <si>
    <t xml:space="preserve">Ciprofloxacin </t>
  </si>
  <si>
    <t>Diclofenac Sod.</t>
  </si>
  <si>
    <t xml:space="preserve">Fluconazole </t>
  </si>
  <si>
    <t xml:space="preserve">Norfloxacin </t>
  </si>
  <si>
    <t xml:space="preserve">Paracetamol </t>
  </si>
  <si>
    <t>Printed Foil</t>
  </si>
  <si>
    <t>PVC Foil</t>
  </si>
  <si>
    <t>Plain Foil</t>
  </si>
  <si>
    <t>Corrugated Box (46.5x34.5x36.5)</t>
  </si>
  <si>
    <t>Box Label</t>
  </si>
  <si>
    <t>Qty.(Kg)</t>
  </si>
  <si>
    <t>Qty.(Nos)</t>
  </si>
  <si>
    <t>Norfloxacin Tablets IP  400 mg</t>
  </si>
  <si>
    <t>Paracetamol Tablets IP 500 mg.</t>
  </si>
  <si>
    <t>Ranitidine Tablets I.P. 150 mg</t>
  </si>
  <si>
    <t>Diclofenac Tablets IP 50mg.</t>
  </si>
  <si>
    <t>Ciprofloxacin Tablets IP 250 mg.</t>
  </si>
  <si>
    <t>Ciprofloxacin Tablets IP 500 mg.</t>
  </si>
  <si>
    <t xml:space="preserve">Albendazole Tablets I.P. 400 mg. </t>
  </si>
  <si>
    <t xml:space="preserve">Fluconazole Tablets I.P. 150 mg. </t>
  </si>
  <si>
    <t>Levofloxacin Tablets I.P. 500 mg.</t>
  </si>
  <si>
    <t>Cipro 250 mg+Tinidazole 300 mg</t>
  </si>
  <si>
    <t>Cipro 500 mg+Tinidazole 600 mg</t>
  </si>
  <si>
    <t>Ampicillin TH 500 mg (Size'0")</t>
  </si>
  <si>
    <t>M / B Size '1'</t>
  </si>
  <si>
    <t>Y / Y Size '0'</t>
  </si>
  <si>
    <t>O / O Size '0'</t>
  </si>
  <si>
    <t>DG / LG Size '1'</t>
  </si>
  <si>
    <t>R / W Size '0'</t>
  </si>
  <si>
    <t>MB Tray (249x125x25)</t>
  </si>
  <si>
    <t>MB Tray (250x125x50)</t>
  </si>
  <si>
    <t>Total for Five Years</t>
  </si>
  <si>
    <t>Sr. No</t>
  </si>
  <si>
    <t>Size &amp; Colour</t>
  </si>
  <si>
    <t>Empty Capsules</t>
  </si>
  <si>
    <t>Labels (Lac Nos)</t>
  </si>
  <si>
    <t>Polythene Bag For 100 ml (Kg)</t>
  </si>
  <si>
    <t>Polythene Bag For 540 ml (Kg)</t>
  </si>
  <si>
    <t>Corrugated Box (425x290x230)(For 500 ml) (Nos)</t>
  </si>
  <si>
    <t>Corrugated Box (460x340x260) (For 100 ml) (Nos)</t>
  </si>
  <si>
    <t>BOPP Tape (60mmx65m) (Nos)</t>
  </si>
  <si>
    <t>BOPP Tape (60mmx650m) (Nos)</t>
  </si>
  <si>
    <t>PP Straping Roll (Nos)</t>
  </si>
  <si>
    <t>Box Label (Nos)</t>
  </si>
  <si>
    <t xml:space="preserve">Cartons (115x45x82mm) (Per Carton 10 Pouch) </t>
  </si>
  <si>
    <t xml:space="preserve">Qty. </t>
  </si>
  <si>
    <t>C.S.C.</t>
  </si>
  <si>
    <t>G.N.Oil</t>
  </si>
  <si>
    <t>Supercel</t>
  </si>
  <si>
    <t>Dextrose</t>
  </si>
  <si>
    <t>Sodium Chloride (Nacl )</t>
  </si>
  <si>
    <t>Phosphoric Acid</t>
  </si>
  <si>
    <t>Calcium Carbonate (LR.Grade)</t>
  </si>
  <si>
    <t>Ammonium Suiphate</t>
  </si>
  <si>
    <t>Pouch 13 gm</t>
  </si>
  <si>
    <t>Corrgated.Box (337x275x270)mm Green Logo</t>
  </si>
  <si>
    <t>Litrature</t>
  </si>
  <si>
    <t>Qty.</t>
  </si>
  <si>
    <t>No. of Batch-65</t>
  </si>
  <si>
    <t>No. of Batch-70</t>
  </si>
  <si>
    <t>No. of Batch-76</t>
  </si>
  <si>
    <t>No. of Batch-83</t>
  </si>
  <si>
    <t>Copper Nitrate</t>
  </si>
  <si>
    <t>Urea</t>
  </si>
  <si>
    <t>Magnesium Sulphate</t>
  </si>
  <si>
    <t>Manganese Sulphate</t>
  </si>
  <si>
    <t>Boric Acid</t>
  </si>
  <si>
    <t>Zinc Sulphate</t>
  </si>
  <si>
    <t>Bottle/Can</t>
  </si>
  <si>
    <t>100 ml</t>
  </si>
  <si>
    <t>250 ml</t>
  </si>
  <si>
    <t>500 ml</t>
  </si>
  <si>
    <t>1.0 Lit</t>
  </si>
  <si>
    <t>5.0 Lit</t>
  </si>
  <si>
    <t>Bottle Label</t>
  </si>
  <si>
    <t>Shrink Wrap</t>
  </si>
  <si>
    <t>100 ml (120 X88 mm)</t>
  </si>
  <si>
    <t>250 ml (168X110 mm)</t>
  </si>
  <si>
    <t>500 ml (220X123 mm)</t>
  </si>
  <si>
    <t>1.0 Lit (258X160 mm)</t>
  </si>
  <si>
    <t>Corrugated Boxes</t>
  </si>
  <si>
    <t>500 ml (385X310x190)</t>
  </si>
  <si>
    <t>1.0 Lit (485X200X220)</t>
  </si>
  <si>
    <t>Outer Label</t>
  </si>
  <si>
    <t>Qty. (Lac Nos)</t>
  </si>
  <si>
    <t>Nos.</t>
  </si>
  <si>
    <t>100 ml (265X265x200)</t>
  </si>
  <si>
    <t>250 ml (335X270x260)</t>
  </si>
  <si>
    <t>5.0 Lit (290X200X310)</t>
  </si>
  <si>
    <t xml:space="preserve"> Humaur (Tentative figures and items - Actuals may vary based on reqirement)</t>
  </si>
  <si>
    <t>Aureofungin 13 gm(Tentative figures and items - Actuals may vary based on reqirement)</t>
  </si>
  <si>
    <t xml:space="preserve"> (Streptocycline 6.0 gm)(Tentative figures and items - Actuals may vary based on reqirement)</t>
  </si>
  <si>
    <t>(Tentative figures and items - Actuals may vary based on reqirement)</t>
  </si>
  <si>
    <t>Unit Rate , Rs.</t>
  </si>
  <si>
    <t>App. Value, Rs.</t>
  </si>
  <si>
    <t>unit</t>
  </si>
  <si>
    <t>Total Qty</t>
  </si>
  <si>
    <t xml:space="preserve">Unit Rate </t>
  </si>
  <si>
    <t>Rate</t>
  </si>
  <si>
    <t>2025-26</t>
  </si>
  <si>
    <t>Total, Rs.</t>
  </si>
  <si>
    <t>Raw Material Requirement for the five year 2021-22 to 2025-26 (FR-III)</t>
  </si>
  <si>
    <t xml:space="preserve"> Packing Material Requirement for the five year 2021-22 to 2025-26 (FR-III)</t>
  </si>
  <si>
    <t>Bulk Requirement for the five year 2021-22 to 2025-26 (FR-II)</t>
  </si>
  <si>
    <t xml:space="preserve"> Packing Material Requirement for the five year 2021-22 to 2025-26 (FR-II)</t>
  </si>
  <si>
    <t>Total,Rs.</t>
  </si>
  <si>
    <t>Bulk Requirement for the five year 2021-22 to 2025-26 (FR-III)</t>
  </si>
  <si>
    <t>Raw material &amp; packing material requirement for the five year2021-22 to 2025-26(IVF)</t>
  </si>
  <si>
    <t>Bulk, Raw material &amp; packing material requirement for the five year 2021-22 to 2025-26</t>
  </si>
  <si>
    <t>Raw material &amp; packing material requirement for the five year 2021-22 to 2025-26 (Pilot Plant)</t>
  </si>
  <si>
    <t>Raw material &amp; packing material requirement for the five year 2021-22 to 2025-26(Pilot Plant)</t>
  </si>
  <si>
    <t>Sr.No.</t>
  </si>
  <si>
    <t>NAME OF PLANT</t>
  </si>
  <si>
    <t xml:space="preserve">MATERIAL DESCRIPTION </t>
  </si>
  <si>
    <t>AMT.IN LACS</t>
  </si>
  <si>
    <t>YEAR 2021-22</t>
  </si>
  <si>
    <t>YEAR 2022-23</t>
  </si>
  <si>
    <t>YEAR 2023-24</t>
  </si>
  <si>
    <t>YEAR 2024-25</t>
  </si>
  <si>
    <t>YEAR 2025-26</t>
  </si>
  <si>
    <t>IVF &amp; FRII CEPHA AND BETA PLANT</t>
  </si>
  <si>
    <t>i) Spares for Machines and Equipments</t>
  </si>
  <si>
    <t>BOILER HOUSE AND DM PLANT</t>
  </si>
  <si>
    <t xml:space="preserve">Consumables oil,Briquettes, HCL,NaoH etc. </t>
  </si>
  <si>
    <t xml:space="preserve">ii) Spares for Boiler + DM </t>
  </si>
  <si>
    <t>INSTRUMENTATION</t>
  </si>
  <si>
    <t>i)SPARES</t>
  </si>
  <si>
    <t>UTILITY DEPT.</t>
  </si>
  <si>
    <t>i)Spares for chiller,Air-Compressors,Pumps,AC units and Consumables</t>
  </si>
  <si>
    <t>ELECTRICAL</t>
  </si>
  <si>
    <t>i)Spares and Consumables</t>
  </si>
  <si>
    <t>CIVIL</t>
  </si>
  <si>
    <t>Material for Civil Works</t>
  </si>
  <si>
    <t>PROJECTION OF MATERIAL PROCUREMENT REQUIRED IN ENGINEERING DEPARTMENT</t>
  </si>
  <si>
    <t>NP-III &amp; AGRICULTURE UNIT</t>
  </si>
  <si>
    <t xml:space="preserve">i) Spares for filling Line machine &amp; equipments </t>
  </si>
  <si>
    <t>Approx. Value  Rs.</t>
  </si>
  <si>
    <t>Total  Rs.</t>
  </si>
  <si>
    <t>Total Rs.</t>
  </si>
  <si>
    <t>TOTAL Rs.Lacs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</si>
</sst>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</borders>
  <cellStyleXfs count="3538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03">
    <xf numFmtId="0" fontId="0" fillId="0" borderId="0" xfId="0"/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2" fontId="2" fillId="0" borderId="6" xfId="0" applyNumberFormat="1" applyFont="1" applyBorder="1" applyAlignment="1">
      <alignment vertical="center"/>
    </xf>
    <xf numFmtId="1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0" borderId="6" xfId="0" applyNumberFormat="1" applyFont="1" applyBorder="1" applyAlignment="1">
      <alignment horizontal="right" vertical="center"/>
    </xf>
    <xf numFmtId="0" fontId="5" fillId="2" borderId="6" xfId="0" applyFont="1" applyFill="1" applyBorder="1" applyAlignment="1">
      <alignment vertical="center"/>
    </xf>
    <xf numFmtId="2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2" fontId="5" fillId="2" borderId="6" xfId="0" applyNumberFormat="1" applyFont="1" applyFill="1" applyBorder="1" applyAlignment="1">
      <alignment vertical="center"/>
    </xf>
    <xf numFmtId="1" fontId="2" fillId="2" borderId="6" xfId="0" applyNumberFormat="1" applyFont="1" applyFill="1" applyBorder="1" applyAlignment="1">
      <alignment vertical="center"/>
    </xf>
    <xf numFmtId="1" fontId="5" fillId="2" borderId="6" xfId="0" applyNumberFormat="1" applyFont="1" applyFill="1" applyBorder="1" applyAlignment="1">
      <alignment vertical="center"/>
    </xf>
    <xf numFmtId="1" fontId="6" fillId="2" borderId="6" xfId="0" applyNumberFormat="1" applyFont="1" applyFill="1" applyBorder="1" applyAlignment="1">
      <alignment vertical="center"/>
    </xf>
    <xf numFmtId="1" fontId="4" fillId="2" borderId="6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2" fillId="0" borderId="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64" fontId="2" fillId="0" borderId="6" xfId="0" applyNumberFormat="1" applyFont="1" applyBorder="1" applyAlignment="1">
      <alignment vertical="center"/>
    </xf>
    <xf numFmtId="165" fontId="2" fillId="0" borderId="6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5" fillId="2" borderId="1" xfId="0" applyNumberFormat="1" applyFont="1" applyFill="1" applyBorder="1" applyAlignment="1">
      <alignment vertical="center"/>
    </xf>
    <xf numFmtId="1" fontId="6" fillId="2" borderId="1" xfId="0" applyNumberFormat="1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2" fontId="6" fillId="2" borderId="6" xfId="0" applyNumberFormat="1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/>
    </xf>
    <xf numFmtId="1" fontId="9" fillId="0" borderId="6" xfId="0" applyNumberFormat="1" applyFont="1" applyBorder="1" applyAlignment="1">
      <alignment vertical="center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8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0" xfId="0" applyAlignment="1">
      <alignment wrapText="1"/>
    </xf>
    <xf numFmtId="0" fontId="7" fillId="0" borderId="0" xfId="0" applyFont="1"/>
    <xf numFmtId="0" fontId="7" fillId="0" borderId="6" xfId="0" applyFont="1" applyBorder="1" applyAlignment="1">
      <alignment wrapText="1"/>
    </xf>
    <xf numFmtId="0" fontId="7" fillId="0" borderId="6" xfId="0" applyFont="1" applyBorder="1"/>
    <xf numFmtId="1" fontId="6" fillId="0" borderId="6" xfId="0" applyNumberFormat="1" applyFont="1" applyBorder="1" applyAlignment="1">
      <alignment vertical="center"/>
    </xf>
  </cellXfs>
  <cellStyles count="3538">
    <cellStyle name="Normal" xfId="0" builtinId="0"/>
    <cellStyle name="Normal 10" xfId="1"/>
    <cellStyle name="Normal 10 10" xfId="2"/>
    <cellStyle name="Normal 10 10 2" xfId="3"/>
    <cellStyle name="Normal 10 10 3" xfId="4"/>
    <cellStyle name="Normal 10 11" xfId="5"/>
    <cellStyle name="Normal 10 11 2" xfId="6"/>
    <cellStyle name="Normal 10 11 3" xfId="7"/>
    <cellStyle name="Normal 10 12" xfId="8"/>
    <cellStyle name="Normal 10 12 2" xfId="9"/>
    <cellStyle name="Normal 10 12 3" xfId="10"/>
    <cellStyle name="Normal 10 13" xfId="11"/>
    <cellStyle name="Normal 10 13 2" xfId="12"/>
    <cellStyle name="Normal 10 13 3" xfId="13"/>
    <cellStyle name="Normal 10 14" xfId="14"/>
    <cellStyle name="Normal 10 14 2" xfId="15"/>
    <cellStyle name="Normal 10 14 3" xfId="16"/>
    <cellStyle name="Normal 10 15" xfId="17"/>
    <cellStyle name="Normal 10 15 2" xfId="18"/>
    <cellStyle name="Normal 10 15 3" xfId="19"/>
    <cellStyle name="Normal 10 16" xfId="20"/>
    <cellStyle name="Normal 10 16 2" xfId="21"/>
    <cellStyle name="Normal 10 16 3" xfId="22"/>
    <cellStyle name="Normal 10 17" xfId="23"/>
    <cellStyle name="Normal 10 17 2" xfId="24"/>
    <cellStyle name="Normal 10 17 3" xfId="25"/>
    <cellStyle name="Normal 10 18" xfId="26"/>
    <cellStyle name="Normal 10 18 2" xfId="27"/>
    <cellStyle name="Normal 10 18 3" xfId="28"/>
    <cellStyle name="Normal 10 19" xfId="29"/>
    <cellStyle name="Normal 10 19 2" xfId="30"/>
    <cellStyle name="Normal 10 19 3" xfId="31"/>
    <cellStyle name="Normal 10 2" xfId="32"/>
    <cellStyle name="Normal 10 2 2" xfId="33"/>
    <cellStyle name="Normal 10 2 3" xfId="34"/>
    <cellStyle name="Normal 10 20" xfId="35"/>
    <cellStyle name="Normal 10 20 2" xfId="36"/>
    <cellStyle name="Normal 10 20 3" xfId="37"/>
    <cellStyle name="Normal 10 21" xfId="38"/>
    <cellStyle name="Normal 10 21 2" xfId="39"/>
    <cellStyle name="Normal 10 21 3" xfId="40"/>
    <cellStyle name="Normal 10 22" xfId="41"/>
    <cellStyle name="Normal 10 23" xfId="42"/>
    <cellStyle name="Normal 10 24" xfId="43"/>
    <cellStyle name="Normal 10 25" xfId="44"/>
    <cellStyle name="Normal 10 26" xfId="45"/>
    <cellStyle name="Normal 10 27" xfId="46"/>
    <cellStyle name="Normal 10 28" xfId="47"/>
    <cellStyle name="Normal 10 29" xfId="48"/>
    <cellStyle name="Normal 10 3" xfId="49"/>
    <cellStyle name="Normal 10 3 2" xfId="50"/>
    <cellStyle name="Normal 10 3 3" xfId="51"/>
    <cellStyle name="Normal 10 30" xfId="52"/>
    <cellStyle name="Normal 10 31" xfId="53"/>
    <cellStyle name="Normal 10 4" xfId="54"/>
    <cellStyle name="Normal 10 4 2" xfId="55"/>
    <cellStyle name="Normal 10 4 3" xfId="56"/>
    <cellStyle name="Normal 10 5" xfId="57"/>
    <cellStyle name="Normal 10 5 2" xfId="58"/>
    <cellStyle name="Normal 10 5 3" xfId="59"/>
    <cellStyle name="Normal 10 6" xfId="60"/>
    <cellStyle name="Normal 10 6 2" xfId="61"/>
    <cellStyle name="Normal 10 6 3" xfId="62"/>
    <cellStyle name="Normal 10 7" xfId="63"/>
    <cellStyle name="Normal 10 7 2" xfId="64"/>
    <cellStyle name="Normal 10 7 3" xfId="65"/>
    <cellStyle name="Normal 10 8" xfId="66"/>
    <cellStyle name="Normal 10 8 2" xfId="67"/>
    <cellStyle name="Normal 10 8 3" xfId="68"/>
    <cellStyle name="Normal 10 9" xfId="69"/>
    <cellStyle name="Normal 10 9 2" xfId="70"/>
    <cellStyle name="Normal 10 9 3" xfId="71"/>
    <cellStyle name="Normal 11" xfId="72"/>
    <cellStyle name="Normal 11 10" xfId="73"/>
    <cellStyle name="Normal 11 10 2" xfId="74"/>
    <cellStyle name="Normal 11 10 3" xfId="75"/>
    <cellStyle name="Normal 11 11" xfId="76"/>
    <cellStyle name="Normal 11 11 2" xfId="77"/>
    <cellStyle name="Normal 11 11 3" xfId="78"/>
    <cellStyle name="Normal 11 12" xfId="79"/>
    <cellStyle name="Normal 11 12 2" xfId="80"/>
    <cellStyle name="Normal 11 12 3" xfId="81"/>
    <cellStyle name="Normal 11 13" xfId="82"/>
    <cellStyle name="Normal 11 13 2" xfId="83"/>
    <cellStyle name="Normal 11 13 3" xfId="84"/>
    <cellStyle name="Normal 11 14" xfId="85"/>
    <cellStyle name="Normal 11 14 2" xfId="86"/>
    <cellStyle name="Normal 11 14 3" xfId="87"/>
    <cellStyle name="Normal 11 15" xfId="88"/>
    <cellStyle name="Normal 11 15 2" xfId="89"/>
    <cellStyle name="Normal 11 15 3" xfId="90"/>
    <cellStyle name="Normal 11 16" xfId="91"/>
    <cellStyle name="Normal 11 16 2" xfId="92"/>
    <cellStyle name="Normal 11 16 3" xfId="93"/>
    <cellStyle name="Normal 11 17" xfId="94"/>
    <cellStyle name="Normal 11 17 2" xfId="95"/>
    <cellStyle name="Normal 11 17 3" xfId="96"/>
    <cellStyle name="Normal 11 18" xfId="97"/>
    <cellStyle name="Normal 11 18 2" xfId="98"/>
    <cellStyle name="Normal 11 18 3" xfId="99"/>
    <cellStyle name="Normal 11 19" xfId="100"/>
    <cellStyle name="Normal 11 19 2" xfId="101"/>
    <cellStyle name="Normal 11 19 3" xfId="102"/>
    <cellStyle name="Normal 11 2" xfId="103"/>
    <cellStyle name="Normal 11 2 2" xfId="104"/>
    <cellStyle name="Normal 11 2 3" xfId="105"/>
    <cellStyle name="Normal 11 20" xfId="106"/>
    <cellStyle name="Normal 11 20 2" xfId="107"/>
    <cellStyle name="Normal 11 20 3" xfId="108"/>
    <cellStyle name="Normal 11 21" xfId="109"/>
    <cellStyle name="Normal 11 21 2" xfId="110"/>
    <cellStyle name="Normal 11 21 3" xfId="111"/>
    <cellStyle name="Normal 11 22" xfId="112"/>
    <cellStyle name="Normal 11 23" xfId="113"/>
    <cellStyle name="Normal 11 24" xfId="114"/>
    <cellStyle name="Normal 11 25" xfId="115"/>
    <cellStyle name="Normal 11 26" xfId="116"/>
    <cellStyle name="Normal 11 27" xfId="117"/>
    <cellStyle name="Normal 11 28" xfId="118"/>
    <cellStyle name="Normal 11 29" xfId="119"/>
    <cellStyle name="Normal 11 3" xfId="120"/>
    <cellStyle name="Normal 11 3 2" xfId="121"/>
    <cellStyle name="Normal 11 3 3" xfId="122"/>
    <cellStyle name="Normal 11 30" xfId="123"/>
    <cellStyle name="Normal 11 31" xfId="124"/>
    <cellStyle name="Normal 11 4" xfId="125"/>
    <cellStyle name="Normal 11 4 2" xfId="126"/>
    <cellStyle name="Normal 11 4 3" xfId="127"/>
    <cellStyle name="Normal 11 5" xfId="128"/>
    <cellStyle name="Normal 11 5 2" xfId="129"/>
    <cellStyle name="Normal 11 5 3" xfId="130"/>
    <cellStyle name="Normal 11 6" xfId="131"/>
    <cellStyle name="Normal 11 6 2" xfId="132"/>
    <cellStyle name="Normal 11 6 3" xfId="133"/>
    <cellStyle name="Normal 11 7" xfId="134"/>
    <cellStyle name="Normal 11 7 2" xfId="135"/>
    <cellStyle name="Normal 11 7 3" xfId="136"/>
    <cellStyle name="Normal 11 8" xfId="137"/>
    <cellStyle name="Normal 11 8 2" xfId="138"/>
    <cellStyle name="Normal 11 8 3" xfId="139"/>
    <cellStyle name="Normal 11 9" xfId="140"/>
    <cellStyle name="Normal 11 9 2" xfId="141"/>
    <cellStyle name="Normal 11 9 3" xfId="142"/>
    <cellStyle name="Normal 12" xfId="143"/>
    <cellStyle name="Normal 12 10" xfId="144"/>
    <cellStyle name="Normal 12 10 2" xfId="145"/>
    <cellStyle name="Normal 12 10 3" xfId="146"/>
    <cellStyle name="Normal 12 11" xfId="147"/>
    <cellStyle name="Normal 12 11 2" xfId="148"/>
    <cellStyle name="Normal 12 11 3" xfId="149"/>
    <cellStyle name="Normal 12 12" xfId="150"/>
    <cellStyle name="Normal 12 12 2" xfId="151"/>
    <cellStyle name="Normal 12 12 3" xfId="152"/>
    <cellStyle name="Normal 12 13" xfId="153"/>
    <cellStyle name="Normal 12 13 2" xfId="154"/>
    <cellStyle name="Normal 12 13 3" xfId="155"/>
    <cellStyle name="Normal 12 14" xfId="156"/>
    <cellStyle name="Normal 12 14 2" xfId="157"/>
    <cellStyle name="Normal 12 14 3" xfId="158"/>
    <cellStyle name="Normal 12 15" xfId="159"/>
    <cellStyle name="Normal 12 15 2" xfId="160"/>
    <cellStyle name="Normal 12 15 3" xfId="161"/>
    <cellStyle name="Normal 12 16" xfId="162"/>
    <cellStyle name="Normal 12 16 2" xfId="163"/>
    <cellStyle name="Normal 12 16 3" xfId="164"/>
    <cellStyle name="Normal 12 17" xfId="165"/>
    <cellStyle name="Normal 12 17 2" xfId="166"/>
    <cellStyle name="Normal 12 17 3" xfId="167"/>
    <cellStyle name="Normal 12 18" xfId="168"/>
    <cellStyle name="Normal 12 18 2" xfId="169"/>
    <cellStyle name="Normal 12 18 3" xfId="170"/>
    <cellStyle name="Normal 12 19" xfId="171"/>
    <cellStyle name="Normal 12 19 2" xfId="172"/>
    <cellStyle name="Normal 12 19 3" xfId="173"/>
    <cellStyle name="Normal 12 2" xfId="174"/>
    <cellStyle name="Normal 12 2 2" xfId="175"/>
    <cellStyle name="Normal 12 2 3" xfId="176"/>
    <cellStyle name="Normal 12 20" xfId="177"/>
    <cellStyle name="Normal 12 20 2" xfId="178"/>
    <cellStyle name="Normal 12 20 3" xfId="179"/>
    <cellStyle name="Normal 12 21" xfId="180"/>
    <cellStyle name="Normal 12 21 2" xfId="181"/>
    <cellStyle name="Normal 12 21 3" xfId="182"/>
    <cellStyle name="Normal 12 22" xfId="183"/>
    <cellStyle name="Normal 12 23" xfId="184"/>
    <cellStyle name="Normal 12 24" xfId="185"/>
    <cellStyle name="Normal 12 25" xfId="186"/>
    <cellStyle name="Normal 12 26" xfId="187"/>
    <cellStyle name="Normal 12 27" xfId="188"/>
    <cellStyle name="Normal 12 28" xfId="189"/>
    <cellStyle name="Normal 12 29" xfId="190"/>
    <cellStyle name="Normal 12 3" xfId="191"/>
    <cellStyle name="Normal 12 3 2" xfId="192"/>
    <cellStyle name="Normal 12 3 3" xfId="193"/>
    <cellStyle name="Normal 12 30" xfId="194"/>
    <cellStyle name="Normal 12 31" xfId="195"/>
    <cellStyle name="Normal 12 4" xfId="196"/>
    <cellStyle name="Normal 12 4 2" xfId="197"/>
    <cellStyle name="Normal 12 4 3" xfId="198"/>
    <cellStyle name="Normal 12 5" xfId="199"/>
    <cellStyle name="Normal 12 5 2" xfId="200"/>
    <cellStyle name="Normal 12 5 3" xfId="201"/>
    <cellStyle name="Normal 12 6" xfId="202"/>
    <cellStyle name="Normal 12 6 2" xfId="203"/>
    <cellStyle name="Normal 12 6 3" xfId="204"/>
    <cellStyle name="Normal 12 7" xfId="205"/>
    <cellStyle name="Normal 12 7 2" xfId="206"/>
    <cellStyle name="Normal 12 7 3" xfId="207"/>
    <cellStyle name="Normal 12 8" xfId="208"/>
    <cellStyle name="Normal 12 8 2" xfId="209"/>
    <cellStyle name="Normal 12 8 3" xfId="210"/>
    <cellStyle name="Normal 12 9" xfId="211"/>
    <cellStyle name="Normal 12 9 2" xfId="212"/>
    <cellStyle name="Normal 12 9 3" xfId="213"/>
    <cellStyle name="Normal 13" xfId="214"/>
    <cellStyle name="Normal 13 10" xfId="215"/>
    <cellStyle name="Normal 13 10 2" xfId="216"/>
    <cellStyle name="Normal 13 10 3" xfId="217"/>
    <cellStyle name="Normal 13 11" xfId="218"/>
    <cellStyle name="Normal 13 11 2" xfId="219"/>
    <cellStyle name="Normal 13 11 3" xfId="220"/>
    <cellStyle name="Normal 13 12" xfId="221"/>
    <cellStyle name="Normal 13 12 2" xfId="222"/>
    <cellStyle name="Normal 13 12 3" xfId="223"/>
    <cellStyle name="Normal 13 13" xfId="224"/>
    <cellStyle name="Normal 13 13 2" xfId="225"/>
    <cellStyle name="Normal 13 13 3" xfId="226"/>
    <cellStyle name="Normal 13 14" xfId="227"/>
    <cellStyle name="Normal 13 14 2" xfId="228"/>
    <cellStyle name="Normal 13 14 3" xfId="229"/>
    <cellStyle name="Normal 13 15" xfId="230"/>
    <cellStyle name="Normal 13 15 2" xfId="231"/>
    <cellStyle name="Normal 13 15 3" xfId="232"/>
    <cellStyle name="Normal 13 16" xfId="233"/>
    <cellStyle name="Normal 13 16 2" xfId="234"/>
    <cellStyle name="Normal 13 16 3" xfId="235"/>
    <cellStyle name="Normal 13 17" xfId="236"/>
    <cellStyle name="Normal 13 17 2" xfId="237"/>
    <cellStyle name="Normal 13 17 3" xfId="238"/>
    <cellStyle name="Normal 13 18" xfId="239"/>
    <cellStyle name="Normal 13 18 2" xfId="240"/>
    <cellStyle name="Normal 13 18 3" xfId="241"/>
    <cellStyle name="Normal 13 19" xfId="242"/>
    <cellStyle name="Normal 13 19 2" xfId="243"/>
    <cellStyle name="Normal 13 19 3" xfId="244"/>
    <cellStyle name="Normal 13 2" xfId="245"/>
    <cellStyle name="Normal 13 2 2" xfId="246"/>
    <cellStyle name="Normal 13 2 3" xfId="247"/>
    <cellStyle name="Normal 13 20" xfId="248"/>
    <cellStyle name="Normal 13 20 2" xfId="249"/>
    <cellStyle name="Normal 13 20 3" xfId="250"/>
    <cellStyle name="Normal 13 21" xfId="251"/>
    <cellStyle name="Normal 13 21 2" xfId="252"/>
    <cellStyle name="Normal 13 21 3" xfId="253"/>
    <cellStyle name="Normal 13 22" xfId="254"/>
    <cellStyle name="Normal 13 23" xfId="255"/>
    <cellStyle name="Normal 13 24" xfId="256"/>
    <cellStyle name="Normal 13 25" xfId="257"/>
    <cellStyle name="Normal 13 26" xfId="258"/>
    <cellStyle name="Normal 13 27" xfId="259"/>
    <cellStyle name="Normal 13 28" xfId="260"/>
    <cellStyle name="Normal 13 29" xfId="261"/>
    <cellStyle name="Normal 13 3" xfId="262"/>
    <cellStyle name="Normal 13 3 2" xfId="263"/>
    <cellStyle name="Normal 13 3 3" xfId="264"/>
    <cellStyle name="Normal 13 30" xfId="265"/>
    <cellStyle name="Normal 13 31" xfId="266"/>
    <cellStyle name="Normal 13 4" xfId="267"/>
    <cellStyle name="Normal 13 4 2" xfId="268"/>
    <cellStyle name="Normal 13 4 3" xfId="269"/>
    <cellStyle name="Normal 13 5" xfId="270"/>
    <cellStyle name="Normal 13 5 2" xfId="271"/>
    <cellStyle name="Normal 13 5 3" xfId="272"/>
    <cellStyle name="Normal 13 6" xfId="273"/>
    <cellStyle name="Normal 13 6 2" xfId="274"/>
    <cellStyle name="Normal 13 6 3" xfId="275"/>
    <cellStyle name="Normal 13 7" xfId="276"/>
    <cellStyle name="Normal 13 7 2" xfId="277"/>
    <cellStyle name="Normal 13 7 3" xfId="278"/>
    <cellStyle name="Normal 13 8" xfId="279"/>
    <cellStyle name="Normal 13 8 2" xfId="280"/>
    <cellStyle name="Normal 13 8 3" xfId="281"/>
    <cellStyle name="Normal 13 9" xfId="282"/>
    <cellStyle name="Normal 13 9 2" xfId="283"/>
    <cellStyle name="Normal 13 9 3" xfId="284"/>
    <cellStyle name="Normal 14" xfId="285"/>
    <cellStyle name="Normal 14 10" xfId="286"/>
    <cellStyle name="Normal 14 10 2" xfId="287"/>
    <cellStyle name="Normal 14 10 3" xfId="288"/>
    <cellStyle name="Normal 14 11" xfId="289"/>
    <cellStyle name="Normal 14 11 2" xfId="290"/>
    <cellStyle name="Normal 14 11 3" xfId="291"/>
    <cellStyle name="Normal 14 12" xfId="292"/>
    <cellStyle name="Normal 14 12 2" xfId="293"/>
    <cellStyle name="Normal 14 12 3" xfId="294"/>
    <cellStyle name="Normal 14 13" xfId="295"/>
    <cellStyle name="Normal 14 13 2" xfId="296"/>
    <cellStyle name="Normal 14 13 3" xfId="297"/>
    <cellStyle name="Normal 14 14" xfId="298"/>
    <cellStyle name="Normal 14 14 2" xfId="299"/>
    <cellStyle name="Normal 14 14 3" xfId="300"/>
    <cellStyle name="Normal 14 15" xfId="301"/>
    <cellStyle name="Normal 14 15 2" xfId="302"/>
    <cellStyle name="Normal 14 15 3" xfId="303"/>
    <cellStyle name="Normal 14 16" xfId="304"/>
    <cellStyle name="Normal 14 16 2" xfId="305"/>
    <cellStyle name="Normal 14 16 3" xfId="306"/>
    <cellStyle name="Normal 14 17" xfId="307"/>
    <cellStyle name="Normal 14 17 2" xfId="308"/>
    <cellStyle name="Normal 14 17 3" xfId="309"/>
    <cellStyle name="Normal 14 18" xfId="310"/>
    <cellStyle name="Normal 14 18 2" xfId="311"/>
    <cellStyle name="Normal 14 18 3" xfId="312"/>
    <cellStyle name="Normal 14 19" xfId="313"/>
    <cellStyle name="Normal 14 19 2" xfId="314"/>
    <cellStyle name="Normal 14 19 3" xfId="315"/>
    <cellStyle name="Normal 14 2" xfId="316"/>
    <cellStyle name="Normal 14 2 2" xfId="317"/>
    <cellStyle name="Normal 14 2 3" xfId="318"/>
    <cellStyle name="Normal 14 20" xfId="319"/>
    <cellStyle name="Normal 14 20 2" xfId="320"/>
    <cellStyle name="Normal 14 20 3" xfId="321"/>
    <cellStyle name="Normal 14 21" xfId="322"/>
    <cellStyle name="Normal 14 21 2" xfId="323"/>
    <cellStyle name="Normal 14 21 3" xfId="324"/>
    <cellStyle name="Normal 14 22" xfId="325"/>
    <cellStyle name="Normal 14 23" xfId="326"/>
    <cellStyle name="Normal 14 24" xfId="327"/>
    <cellStyle name="Normal 14 25" xfId="328"/>
    <cellStyle name="Normal 14 26" xfId="329"/>
    <cellStyle name="Normal 14 27" xfId="330"/>
    <cellStyle name="Normal 14 28" xfId="331"/>
    <cellStyle name="Normal 14 29" xfId="332"/>
    <cellStyle name="Normal 14 3" xfId="333"/>
    <cellStyle name="Normal 14 3 2" xfId="334"/>
    <cellStyle name="Normal 14 3 3" xfId="335"/>
    <cellStyle name="Normal 14 30" xfId="336"/>
    <cellStyle name="Normal 14 31" xfId="337"/>
    <cellStyle name="Normal 14 4" xfId="338"/>
    <cellStyle name="Normal 14 4 2" xfId="339"/>
    <cellStyle name="Normal 14 4 3" xfId="340"/>
    <cellStyle name="Normal 14 5" xfId="341"/>
    <cellStyle name="Normal 14 5 2" xfId="342"/>
    <cellStyle name="Normal 14 5 3" xfId="343"/>
    <cellStyle name="Normal 14 6" xfId="344"/>
    <cellStyle name="Normal 14 6 2" xfId="345"/>
    <cellStyle name="Normal 14 6 3" xfId="346"/>
    <cellStyle name="Normal 14 7" xfId="347"/>
    <cellStyle name="Normal 14 7 2" xfId="348"/>
    <cellStyle name="Normal 14 7 3" xfId="349"/>
    <cellStyle name="Normal 14 8" xfId="350"/>
    <cellStyle name="Normal 14 8 2" xfId="351"/>
    <cellStyle name="Normal 14 8 3" xfId="352"/>
    <cellStyle name="Normal 14 9" xfId="353"/>
    <cellStyle name="Normal 14 9 2" xfId="354"/>
    <cellStyle name="Normal 14 9 3" xfId="355"/>
    <cellStyle name="Normal 15" xfId="356"/>
    <cellStyle name="Normal 15 10" xfId="357"/>
    <cellStyle name="Normal 15 11" xfId="358"/>
    <cellStyle name="Normal 15 12" xfId="359"/>
    <cellStyle name="Normal 15 13" xfId="360"/>
    <cellStyle name="Normal 15 14" xfId="361"/>
    <cellStyle name="Normal 15 15" xfId="362"/>
    <cellStyle name="Normal 15 16" xfId="363"/>
    <cellStyle name="Normal 15 17" xfId="364"/>
    <cellStyle name="Normal 15 18" xfId="365"/>
    <cellStyle name="Normal 15 19" xfId="366"/>
    <cellStyle name="Normal 15 2" xfId="367"/>
    <cellStyle name="Normal 15 20" xfId="368"/>
    <cellStyle name="Normal 15 21" xfId="369"/>
    <cellStyle name="Normal 15 22" xfId="370"/>
    <cellStyle name="Normal 15 23" xfId="371"/>
    <cellStyle name="Normal 15 23 2" xfId="372"/>
    <cellStyle name="Normal 15 23 3" xfId="373"/>
    <cellStyle name="Normal 15 23 4" xfId="374"/>
    <cellStyle name="Normal 15 23 5" xfId="375"/>
    <cellStyle name="Normal 15 23 6" xfId="376"/>
    <cellStyle name="Normal 15 23 7" xfId="377"/>
    <cellStyle name="Normal 15 24" xfId="378"/>
    <cellStyle name="Normal 15 24 2" xfId="379"/>
    <cellStyle name="Normal 15 24 3" xfId="380"/>
    <cellStyle name="Normal 15 24 4" xfId="381"/>
    <cellStyle name="Normal 15 24 5" xfId="382"/>
    <cellStyle name="Normal 15 24 6" xfId="383"/>
    <cellStyle name="Normal 15 24 7" xfId="384"/>
    <cellStyle name="Normal 15 25" xfId="385"/>
    <cellStyle name="Normal 15 26" xfId="386"/>
    <cellStyle name="Normal 15 27" xfId="387"/>
    <cellStyle name="Normal 15 28" xfId="388"/>
    <cellStyle name="Normal 15 29" xfId="389"/>
    <cellStyle name="Normal 15 3" xfId="390"/>
    <cellStyle name="Normal 15 30" xfId="391"/>
    <cellStyle name="Normal 15 31" xfId="392"/>
    <cellStyle name="Normal 15 32" xfId="393"/>
    <cellStyle name="Normal 15 33" xfId="394"/>
    <cellStyle name="Normal 15 34" xfId="395"/>
    <cellStyle name="Normal 15 35" xfId="396"/>
    <cellStyle name="Normal 15 36" xfId="397"/>
    <cellStyle name="Normal 15 37" xfId="398"/>
    <cellStyle name="Normal 15 38" xfId="399"/>
    <cellStyle name="Normal 15 39" xfId="400"/>
    <cellStyle name="Normal 15 4" xfId="401"/>
    <cellStyle name="Normal 15 40" xfId="402"/>
    <cellStyle name="Normal 15 41" xfId="403"/>
    <cellStyle name="Normal 15 42" xfId="404"/>
    <cellStyle name="Normal 15 43" xfId="405"/>
    <cellStyle name="Normal 15 44" xfId="406"/>
    <cellStyle name="Normal 15 45" xfId="407"/>
    <cellStyle name="Normal 15 46" xfId="408"/>
    <cellStyle name="Normal 15 47" xfId="409"/>
    <cellStyle name="Normal 15 48" xfId="410"/>
    <cellStyle name="Normal 15 49" xfId="411"/>
    <cellStyle name="Normal 15 5" xfId="412"/>
    <cellStyle name="Normal 15 50" xfId="413"/>
    <cellStyle name="Normal 15 51" xfId="414"/>
    <cellStyle name="Normal 15 52" xfId="415"/>
    <cellStyle name="Normal 15 53" xfId="416"/>
    <cellStyle name="Normal 15 54" xfId="417"/>
    <cellStyle name="Normal 15 55" xfId="418"/>
    <cellStyle name="Normal 15 56" xfId="419"/>
    <cellStyle name="Normal 15 57" xfId="420"/>
    <cellStyle name="Normal 15 58" xfId="421"/>
    <cellStyle name="Normal 15 59" xfId="422"/>
    <cellStyle name="Normal 15 6" xfId="423"/>
    <cellStyle name="Normal 15 60" xfId="424"/>
    <cellStyle name="Normal 15 61" xfId="425"/>
    <cellStyle name="Normal 15 62" xfId="426"/>
    <cellStyle name="Normal 15 63" xfId="427"/>
    <cellStyle name="Normal 15 64" xfId="428"/>
    <cellStyle name="Normal 15 65" xfId="429"/>
    <cellStyle name="Normal 15 66" xfId="430"/>
    <cellStyle name="Normal 15 67" xfId="431"/>
    <cellStyle name="Normal 15 68" xfId="432"/>
    <cellStyle name="Normal 15 69" xfId="433"/>
    <cellStyle name="Normal 15 7" xfId="434"/>
    <cellStyle name="Normal 15 8" xfId="435"/>
    <cellStyle name="Normal 15 9" xfId="436"/>
    <cellStyle name="Normal 16" xfId="437"/>
    <cellStyle name="Normal 16 10" xfId="438"/>
    <cellStyle name="Normal 16 11" xfId="439"/>
    <cellStyle name="Normal 16 12" xfId="440"/>
    <cellStyle name="Normal 16 13" xfId="441"/>
    <cellStyle name="Normal 16 14" xfId="442"/>
    <cellStyle name="Normal 16 15" xfId="443"/>
    <cellStyle name="Normal 16 16" xfId="444"/>
    <cellStyle name="Normal 16 17" xfId="445"/>
    <cellStyle name="Normal 16 18" xfId="446"/>
    <cellStyle name="Normal 16 19" xfId="447"/>
    <cellStyle name="Normal 16 2" xfId="448"/>
    <cellStyle name="Normal 16 20" xfId="449"/>
    <cellStyle name="Normal 16 21" xfId="450"/>
    <cellStyle name="Normal 16 22" xfId="451"/>
    <cellStyle name="Normal 16 23" xfId="452"/>
    <cellStyle name="Normal 16 23 2" xfId="453"/>
    <cellStyle name="Normal 16 23 3" xfId="454"/>
    <cellStyle name="Normal 16 23 4" xfId="455"/>
    <cellStyle name="Normal 16 23 5" xfId="456"/>
    <cellStyle name="Normal 16 23 6" xfId="457"/>
    <cellStyle name="Normal 16 23 7" xfId="458"/>
    <cellStyle name="Normal 16 24" xfId="459"/>
    <cellStyle name="Normal 16 24 2" xfId="460"/>
    <cellStyle name="Normal 16 24 3" xfId="461"/>
    <cellStyle name="Normal 16 24 4" xfId="462"/>
    <cellStyle name="Normal 16 24 5" xfId="463"/>
    <cellStyle name="Normal 16 24 6" xfId="464"/>
    <cellStyle name="Normal 16 24 7" xfId="465"/>
    <cellStyle name="Normal 16 25" xfId="466"/>
    <cellStyle name="Normal 16 26" xfId="467"/>
    <cellStyle name="Normal 16 27" xfId="468"/>
    <cellStyle name="Normal 16 28" xfId="469"/>
    <cellStyle name="Normal 16 29" xfId="470"/>
    <cellStyle name="Normal 16 3" xfId="471"/>
    <cellStyle name="Normal 16 30" xfId="472"/>
    <cellStyle name="Normal 16 31" xfId="473"/>
    <cellStyle name="Normal 16 32" xfId="474"/>
    <cellStyle name="Normal 16 33" xfId="475"/>
    <cellStyle name="Normal 16 34" xfId="476"/>
    <cellStyle name="Normal 16 35" xfId="477"/>
    <cellStyle name="Normal 16 36" xfId="478"/>
    <cellStyle name="Normal 16 37" xfId="479"/>
    <cellStyle name="Normal 16 38" xfId="480"/>
    <cellStyle name="Normal 16 39" xfId="481"/>
    <cellStyle name="Normal 16 4" xfId="482"/>
    <cellStyle name="Normal 16 40" xfId="483"/>
    <cellStyle name="Normal 16 41" xfId="484"/>
    <cellStyle name="Normal 16 42" xfId="485"/>
    <cellStyle name="Normal 16 43" xfId="486"/>
    <cellStyle name="Normal 16 44" xfId="487"/>
    <cellStyle name="Normal 16 45" xfId="488"/>
    <cellStyle name="Normal 16 46" xfId="489"/>
    <cellStyle name="Normal 16 47" xfId="490"/>
    <cellStyle name="Normal 16 48" xfId="491"/>
    <cellStyle name="Normal 16 49" xfId="492"/>
    <cellStyle name="Normal 16 5" xfId="493"/>
    <cellStyle name="Normal 16 50" xfId="494"/>
    <cellStyle name="Normal 16 51" xfId="495"/>
    <cellStyle name="Normal 16 52" xfId="496"/>
    <cellStyle name="Normal 16 53" xfId="497"/>
    <cellStyle name="Normal 16 54" xfId="498"/>
    <cellStyle name="Normal 16 55" xfId="499"/>
    <cellStyle name="Normal 16 56" xfId="500"/>
    <cellStyle name="Normal 16 57" xfId="501"/>
    <cellStyle name="Normal 16 58" xfId="502"/>
    <cellStyle name="Normal 16 59" xfId="503"/>
    <cellStyle name="Normal 16 6" xfId="504"/>
    <cellStyle name="Normal 16 60" xfId="505"/>
    <cellStyle name="Normal 16 61" xfId="506"/>
    <cellStyle name="Normal 16 62" xfId="507"/>
    <cellStyle name="Normal 16 63" xfId="508"/>
    <cellStyle name="Normal 16 64" xfId="509"/>
    <cellStyle name="Normal 16 65" xfId="510"/>
    <cellStyle name="Normal 16 66" xfId="511"/>
    <cellStyle name="Normal 16 67" xfId="512"/>
    <cellStyle name="Normal 16 68" xfId="513"/>
    <cellStyle name="Normal 16 69" xfId="514"/>
    <cellStyle name="Normal 16 7" xfId="515"/>
    <cellStyle name="Normal 16 8" xfId="516"/>
    <cellStyle name="Normal 16 9" xfId="517"/>
    <cellStyle name="Normal 17" xfId="518"/>
    <cellStyle name="Normal 17 2" xfId="519"/>
    <cellStyle name="Normal 17 3" xfId="520"/>
    <cellStyle name="Normal 18" xfId="521"/>
    <cellStyle name="Normal 18 2" xfId="522"/>
    <cellStyle name="Normal 18 3" xfId="523"/>
    <cellStyle name="Normal 19" xfId="524"/>
    <cellStyle name="Normal 19 2" xfId="525"/>
    <cellStyle name="Normal 19 3" xfId="526"/>
    <cellStyle name="Normal 2" xfId="527"/>
    <cellStyle name="Normal 2 10" xfId="528"/>
    <cellStyle name="Normal 2 10 2" xfId="529"/>
    <cellStyle name="Normal 2 10 3" xfId="530"/>
    <cellStyle name="Normal 2 11" xfId="531"/>
    <cellStyle name="Normal 2 11 2" xfId="532"/>
    <cellStyle name="Normal 2 11 3" xfId="533"/>
    <cellStyle name="Normal 2 12" xfId="534"/>
    <cellStyle name="Normal 2 12 2" xfId="535"/>
    <cellStyle name="Normal 2 12 3" xfId="536"/>
    <cellStyle name="Normal 2 13" xfId="537"/>
    <cellStyle name="Normal 2 13 2" xfId="538"/>
    <cellStyle name="Normal 2 13 3" xfId="539"/>
    <cellStyle name="Normal 2 14" xfId="540"/>
    <cellStyle name="Normal 2 14 2" xfId="541"/>
    <cellStyle name="Normal 2 14 3" xfId="542"/>
    <cellStyle name="Normal 2 15" xfId="543"/>
    <cellStyle name="Normal 2 15 2" xfId="544"/>
    <cellStyle name="Normal 2 15 3" xfId="545"/>
    <cellStyle name="Normal 2 16" xfId="546"/>
    <cellStyle name="Normal 2 16 2" xfId="547"/>
    <cellStyle name="Normal 2 16 3" xfId="548"/>
    <cellStyle name="Normal 2 17" xfId="549"/>
    <cellStyle name="Normal 2 17 2" xfId="550"/>
    <cellStyle name="Normal 2 17 3" xfId="551"/>
    <cellStyle name="Normal 2 18" xfId="552"/>
    <cellStyle name="Normal 2 18 2" xfId="553"/>
    <cellStyle name="Normal 2 18 3" xfId="554"/>
    <cellStyle name="Normal 2 19" xfId="555"/>
    <cellStyle name="Normal 2 19 2" xfId="556"/>
    <cellStyle name="Normal 2 19 3" xfId="557"/>
    <cellStyle name="Normal 2 2" xfId="558"/>
    <cellStyle name="Normal 2 2 10" xfId="559"/>
    <cellStyle name="Normal 2 2 11" xfId="560"/>
    <cellStyle name="Normal 2 2 12" xfId="561"/>
    <cellStyle name="Normal 2 2 13" xfId="562"/>
    <cellStyle name="Normal 2 2 14" xfId="563"/>
    <cellStyle name="Normal 2 2 15" xfId="564"/>
    <cellStyle name="Normal 2 2 16" xfId="565"/>
    <cellStyle name="Normal 2 2 17" xfId="566"/>
    <cellStyle name="Normal 2 2 18" xfId="567"/>
    <cellStyle name="Normal 2 2 19" xfId="568"/>
    <cellStyle name="Normal 2 2 2" xfId="569"/>
    <cellStyle name="Normal 2 2 2 2" xfId="570"/>
    <cellStyle name="Normal 2 2 2 3" xfId="571"/>
    <cellStyle name="Normal 2 2 20" xfId="572"/>
    <cellStyle name="Normal 2 2 21" xfId="573"/>
    <cellStyle name="Normal 2 2 22" xfId="574"/>
    <cellStyle name="Normal 2 2 23" xfId="575"/>
    <cellStyle name="Normal 2 2 24" xfId="576"/>
    <cellStyle name="Normal 2 2 25" xfId="577"/>
    <cellStyle name="Normal 2 2 26" xfId="578"/>
    <cellStyle name="Normal 2 2 27" xfId="579"/>
    <cellStyle name="Normal 2 2 28" xfId="580"/>
    <cellStyle name="Normal 2 2 29" xfId="581"/>
    <cellStyle name="Normal 2 2 3" xfId="582"/>
    <cellStyle name="Normal 2 2 3 2" xfId="583"/>
    <cellStyle name="Normal 2 2 3 3" xfId="584"/>
    <cellStyle name="Normal 2 2 30" xfId="585"/>
    <cellStyle name="Normal 2 2 31" xfId="586"/>
    <cellStyle name="Normal 2 2 32" xfId="587"/>
    <cellStyle name="Normal 2 2 33" xfId="588"/>
    <cellStyle name="Normal 2 2 34" xfId="589"/>
    <cellStyle name="Normal 2 2 35" xfId="590"/>
    <cellStyle name="Normal 2 2 36" xfId="591"/>
    <cellStyle name="Normal 2 2 37" xfId="592"/>
    <cellStyle name="Normal 2 2 38" xfId="593"/>
    <cellStyle name="Normal 2 2 39" xfId="594"/>
    <cellStyle name="Normal 2 2 4" xfId="595"/>
    <cellStyle name="Normal 2 2 4 2" xfId="596"/>
    <cellStyle name="Normal 2 2 4 3" xfId="597"/>
    <cellStyle name="Normal 2 2 40" xfId="598"/>
    <cellStyle name="Normal 2 2 41" xfId="599"/>
    <cellStyle name="Normal 2 2 42" xfId="600"/>
    <cellStyle name="Normal 2 2 43" xfId="601"/>
    <cellStyle name="Normal 2 2 44" xfId="602"/>
    <cellStyle name="Normal 2 2 45" xfId="603"/>
    <cellStyle name="Normal 2 2 46" xfId="604"/>
    <cellStyle name="Normal 2 2 47" xfId="605"/>
    <cellStyle name="Normal 2 2 48" xfId="606"/>
    <cellStyle name="Normal 2 2 49" xfId="607"/>
    <cellStyle name="Normal 2 2 5" xfId="608"/>
    <cellStyle name="Normal 2 2 50" xfId="609"/>
    <cellStyle name="Normal 2 2 51" xfId="610"/>
    <cellStyle name="Normal 2 2 52" xfId="611"/>
    <cellStyle name="Normal 2 2 53" xfId="612"/>
    <cellStyle name="Normal 2 2 54" xfId="613"/>
    <cellStyle name="Normal 2 2 55" xfId="614"/>
    <cellStyle name="Normal 2 2 56" xfId="615"/>
    <cellStyle name="Normal 2 2 57" xfId="616"/>
    <cellStyle name="Normal 2 2 58" xfId="617"/>
    <cellStyle name="Normal 2 2 59" xfId="618"/>
    <cellStyle name="Normal 2 2 6" xfId="619"/>
    <cellStyle name="Normal 2 2 60" xfId="620"/>
    <cellStyle name="Normal 2 2 61" xfId="621"/>
    <cellStyle name="Normal 2 2 62" xfId="622"/>
    <cellStyle name="Normal 2 2 63" xfId="623"/>
    <cellStyle name="Normal 2 2 64" xfId="624"/>
    <cellStyle name="Normal 2 2 65" xfId="625"/>
    <cellStyle name="Normal 2 2 66" xfId="626"/>
    <cellStyle name="Normal 2 2 67" xfId="627"/>
    <cellStyle name="Normal 2 2 68" xfId="628"/>
    <cellStyle name="Normal 2 2 69" xfId="629"/>
    <cellStyle name="Normal 2 2 7" xfId="630"/>
    <cellStyle name="Normal 2 2 70" xfId="631"/>
    <cellStyle name="Normal 2 2 71" xfId="632"/>
    <cellStyle name="Normal 2 2 72" xfId="633"/>
    <cellStyle name="Normal 2 2 73" xfId="634"/>
    <cellStyle name="Normal 2 2 74" xfId="635"/>
    <cellStyle name="Normal 2 2 8" xfId="636"/>
    <cellStyle name="Normal 2 2 9" xfId="637"/>
    <cellStyle name="Normal 2 20" xfId="638"/>
    <cellStyle name="Normal 2 20 2" xfId="639"/>
    <cellStyle name="Normal 2 20 3" xfId="640"/>
    <cellStyle name="Normal 2 21" xfId="641"/>
    <cellStyle name="Normal 2 21 2" xfId="642"/>
    <cellStyle name="Normal 2 21 3" xfId="643"/>
    <cellStyle name="Normal 2 22" xfId="644"/>
    <cellStyle name="Normal 2 22 2" xfId="645"/>
    <cellStyle name="Normal 2 22 3" xfId="646"/>
    <cellStyle name="Normal 2 23" xfId="647"/>
    <cellStyle name="Normal 2 23 2" xfId="648"/>
    <cellStyle name="Normal 2 23 3" xfId="649"/>
    <cellStyle name="Normal 2 24" xfId="650"/>
    <cellStyle name="Normal 2 24 2" xfId="651"/>
    <cellStyle name="Normal 2 24 3" xfId="652"/>
    <cellStyle name="Normal 2 25" xfId="653"/>
    <cellStyle name="Normal 2 25 2" xfId="654"/>
    <cellStyle name="Normal 2 25 3" xfId="655"/>
    <cellStyle name="Normal 2 26" xfId="656"/>
    <cellStyle name="Normal 2 26 10" xfId="657"/>
    <cellStyle name="Normal 2 26 11" xfId="658"/>
    <cellStyle name="Normal 2 26 12" xfId="659"/>
    <cellStyle name="Normal 2 26 13" xfId="660"/>
    <cellStyle name="Normal 2 26 14" xfId="661"/>
    <cellStyle name="Normal 2 26 15" xfId="662"/>
    <cellStyle name="Normal 2 26 16" xfId="663"/>
    <cellStyle name="Normal 2 26 17" xfId="664"/>
    <cellStyle name="Normal 2 26 18" xfId="665"/>
    <cellStyle name="Normal 2 26 19" xfId="666"/>
    <cellStyle name="Normal 2 26 2" xfId="667"/>
    <cellStyle name="Normal 2 26 2 2" xfId="668"/>
    <cellStyle name="Normal 2 26 2 3" xfId="669"/>
    <cellStyle name="Normal 2 26 2 4" xfId="670"/>
    <cellStyle name="Normal 2 26 2 5" xfId="671"/>
    <cellStyle name="Normal 2 26 2 6" xfId="672"/>
    <cellStyle name="Normal 2 26 2 7" xfId="673"/>
    <cellStyle name="Normal 2 26 20" xfId="674"/>
    <cellStyle name="Normal 2 26 21" xfId="675"/>
    <cellStyle name="Normal 2 26 22" xfId="676"/>
    <cellStyle name="Normal 2 26 23" xfId="677"/>
    <cellStyle name="Normal 2 26 24" xfId="678"/>
    <cellStyle name="Normal 2 26 25" xfId="679"/>
    <cellStyle name="Normal 2 26 26" xfId="680"/>
    <cellStyle name="Normal 2 26 27" xfId="681"/>
    <cellStyle name="Normal 2 26 28" xfId="682"/>
    <cellStyle name="Normal 2 26 29" xfId="683"/>
    <cellStyle name="Normal 2 26 3" xfId="684"/>
    <cellStyle name="Normal 2 26 3 2" xfId="685"/>
    <cellStyle name="Normal 2 26 3 3" xfId="686"/>
    <cellStyle name="Normal 2 26 3 4" xfId="687"/>
    <cellStyle name="Normal 2 26 3 5" xfId="688"/>
    <cellStyle name="Normal 2 26 3 6" xfId="689"/>
    <cellStyle name="Normal 2 26 3 7" xfId="690"/>
    <cellStyle name="Normal 2 26 30" xfId="691"/>
    <cellStyle name="Normal 2 26 31" xfId="692"/>
    <cellStyle name="Normal 2 26 32" xfId="693"/>
    <cellStyle name="Normal 2 26 33" xfId="694"/>
    <cellStyle name="Normal 2 26 34" xfId="695"/>
    <cellStyle name="Normal 2 26 35" xfId="696"/>
    <cellStyle name="Normal 2 26 36" xfId="697"/>
    <cellStyle name="Normal 2 26 37" xfId="698"/>
    <cellStyle name="Normal 2 26 38" xfId="699"/>
    <cellStyle name="Normal 2 26 39" xfId="700"/>
    <cellStyle name="Normal 2 26 4" xfId="701"/>
    <cellStyle name="Normal 2 26 40" xfId="702"/>
    <cellStyle name="Normal 2 26 41" xfId="703"/>
    <cellStyle name="Normal 2 26 42" xfId="704"/>
    <cellStyle name="Normal 2 26 43" xfId="705"/>
    <cellStyle name="Normal 2 26 44" xfId="706"/>
    <cellStyle name="Normal 2 26 45" xfId="707"/>
    <cellStyle name="Normal 2 26 46" xfId="708"/>
    <cellStyle name="Normal 2 26 47" xfId="709"/>
    <cellStyle name="Normal 2 26 48" xfId="710"/>
    <cellStyle name="Normal 2 26 5" xfId="711"/>
    <cellStyle name="Normal 2 26 6" xfId="712"/>
    <cellStyle name="Normal 2 26 7" xfId="713"/>
    <cellStyle name="Normal 2 26 8" xfId="714"/>
    <cellStyle name="Normal 2 26 9" xfId="715"/>
    <cellStyle name="Normal 2 27" xfId="716"/>
    <cellStyle name="Normal 2 27 10" xfId="717"/>
    <cellStyle name="Normal 2 27 11" xfId="718"/>
    <cellStyle name="Normal 2 27 12" xfId="719"/>
    <cellStyle name="Normal 2 27 13" xfId="720"/>
    <cellStyle name="Normal 2 27 14" xfId="721"/>
    <cellStyle name="Normal 2 27 15" xfId="722"/>
    <cellStyle name="Normal 2 27 16" xfId="723"/>
    <cellStyle name="Normal 2 27 17" xfId="724"/>
    <cellStyle name="Normal 2 27 18" xfId="725"/>
    <cellStyle name="Normal 2 27 19" xfId="726"/>
    <cellStyle name="Normal 2 27 2" xfId="727"/>
    <cellStyle name="Normal 2 27 20" xfId="728"/>
    <cellStyle name="Normal 2 27 21" xfId="729"/>
    <cellStyle name="Normal 2 27 22" xfId="730"/>
    <cellStyle name="Normal 2 27 23" xfId="731"/>
    <cellStyle name="Normal 2 27 24" xfId="732"/>
    <cellStyle name="Normal 2 27 25" xfId="733"/>
    <cellStyle name="Normal 2 27 26" xfId="734"/>
    <cellStyle name="Normal 2 27 27" xfId="735"/>
    <cellStyle name="Normal 2 27 28" xfId="736"/>
    <cellStyle name="Normal 2 27 29" xfId="737"/>
    <cellStyle name="Normal 2 27 3" xfId="738"/>
    <cellStyle name="Normal 2 27 30" xfId="739"/>
    <cellStyle name="Normal 2 27 31" xfId="740"/>
    <cellStyle name="Normal 2 27 32" xfId="741"/>
    <cellStyle name="Normal 2 27 33" xfId="742"/>
    <cellStyle name="Normal 2 27 34" xfId="743"/>
    <cellStyle name="Normal 2 27 35" xfId="744"/>
    <cellStyle name="Normal 2 27 36" xfId="745"/>
    <cellStyle name="Normal 2 27 37" xfId="746"/>
    <cellStyle name="Normal 2 27 38" xfId="747"/>
    <cellStyle name="Normal 2 27 39" xfId="748"/>
    <cellStyle name="Normal 2 27 4" xfId="749"/>
    <cellStyle name="Normal 2 27 40" xfId="750"/>
    <cellStyle name="Normal 2 27 41" xfId="751"/>
    <cellStyle name="Normal 2 27 42" xfId="752"/>
    <cellStyle name="Normal 2 27 43" xfId="753"/>
    <cellStyle name="Normal 2 27 44" xfId="754"/>
    <cellStyle name="Normal 2 27 45" xfId="755"/>
    <cellStyle name="Normal 2 27 46" xfId="756"/>
    <cellStyle name="Normal 2 27 47" xfId="757"/>
    <cellStyle name="Normal 2 27 48" xfId="758"/>
    <cellStyle name="Normal 2 27 49" xfId="759"/>
    <cellStyle name="Normal 2 27 5" xfId="760"/>
    <cellStyle name="Normal 2 27 50" xfId="761"/>
    <cellStyle name="Normal 2 27 51" xfId="762"/>
    <cellStyle name="Normal 2 27 52" xfId="763"/>
    <cellStyle name="Normal 2 27 53" xfId="764"/>
    <cellStyle name="Normal 2 27 54" xfId="765"/>
    <cellStyle name="Normal 2 27 55" xfId="766"/>
    <cellStyle name="Normal 2 27 56" xfId="767"/>
    <cellStyle name="Normal 2 27 57" xfId="768"/>
    <cellStyle name="Normal 2 27 58" xfId="769"/>
    <cellStyle name="Normal 2 27 59" xfId="770"/>
    <cellStyle name="Normal 2 27 6" xfId="771"/>
    <cellStyle name="Normal 2 27 60" xfId="772"/>
    <cellStyle name="Normal 2 27 61" xfId="773"/>
    <cellStyle name="Normal 2 27 62" xfId="774"/>
    <cellStyle name="Normal 2 27 63" xfId="775"/>
    <cellStyle name="Normal 2 27 64" xfId="776"/>
    <cellStyle name="Normal 2 27 65" xfId="777"/>
    <cellStyle name="Normal 2 27 66" xfId="778"/>
    <cellStyle name="Normal 2 27 67" xfId="779"/>
    <cellStyle name="Normal 2 27 68" xfId="780"/>
    <cellStyle name="Normal 2 27 69" xfId="781"/>
    <cellStyle name="Normal 2 27 7" xfId="782"/>
    <cellStyle name="Normal 2 27 70" xfId="783"/>
    <cellStyle name="Normal 2 27 8" xfId="784"/>
    <cellStyle name="Normal 2 27 9" xfId="785"/>
    <cellStyle name="Normal 2 28" xfId="786"/>
    <cellStyle name="Normal 2 28 10" xfId="787"/>
    <cellStyle name="Normal 2 28 11" xfId="788"/>
    <cellStyle name="Normal 2 28 12" xfId="789"/>
    <cellStyle name="Normal 2 28 13" xfId="790"/>
    <cellStyle name="Normal 2 28 14" xfId="791"/>
    <cellStyle name="Normal 2 28 15" xfId="792"/>
    <cellStyle name="Normal 2 28 16" xfId="793"/>
    <cellStyle name="Normal 2 28 17" xfId="794"/>
    <cellStyle name="Normal 2 28 18" xfId="795"/>
    <cellStyle name="Normal 2 28 19" xfId="796"/>
    <cellStyle name="Normal 2 28 2" xfId="797"/>
    <cellStyle name="Normal 2 28 2 2" xfId="798"/>
    <cellStyle name="Normal 2 28 2 3" xfId="799"/>
    <cellStyle name="Normal 2 28 2 4" xfId="800"/>
    <cellStyle name="Normal 2 28 2 5" xfId="801"/>
    <cellStyle name="Normal 2 28 2 6" xfId="802"/>
    <cellStyle name="Normal 2 28 2 7" xfId="803"/>
    <cellStyle name="Normal 2 28 20" xfId="804"/>
    <cellStyle name="Normal 2 28 21" xfId="805"/>
    <cellStyle name="Normal 2 28 22" xfId="806"/>
    <cellStyle name="Normal 2 28 23" xfId="807"/>
    <cellStyle name="Normal 2 28 24" xfId="808"/>
    <cellStyle name="Normal 2 28 25" xfId="809"/>
    <cellStyle name="Normal 2 28 26" xfId="810"/>
    <cellStyle name="Normal 2 28 27" xfId="811"/>
    <cellStyle name="Normal 2 28 28" xfId="812"/>
    <cellStyle name="Normal 2 28 29" xfId="813"/>
    <cellStyle name="Normal 2 28 3" xfId="814"/>
    <cellStyle name="Normal 2 28 3 2" xfId="815"/>
    <cellStyle name="Normal 2 28 3 3" xfId="816"/>
    <cellStyle name="Normal 2 28 3 4" xfId="817"/>
    <cellStyle name="Normal 2 28 3 5" xfId="818"/>
    <cellStyle name="Normal 2 28 3 6" xfId="819"/>
    <cellStyle name="Normal 2 28 3 7" xfId="820"/>
    <cellStyle name="Normal 2 28 30" xfId="821"/>
    <cellStyle name="Normal 2 28 31" xfId="822"/>
    <cellStyle name="Normal 2 28 32" xfId="823"/>
    <cellStyle name="Normal 2 28 33" xfId="824"/>
    <cellStyle name="Normal 2 28 34" xfId="825"/>
    <cellStyle name="Normal 2 28 35" xfId="826"/>
    <cellStyle name="Normal 2 28 36" xfId="827"/>
    <cellStyle name="Normal 2 28 37" xfId="828"/>
    <cellStyle name="Normal 2 28 38" xfId="829"/>
    <cellStyle name="Normal 2 28 39" xfId="830"/>
    <cellStyle name="Normal 2 28 4" xfId="831"/>
    <cellStyle name="Normal 2 28 40" xfId="832"/>
    <cellStyle name="Normal 2 28 41" xfId="833"/>
    <cellStyle name="Normal 2 28 42" xfId="834"/>
    <cellStyle name="Normal 2 28 43" xfId="835"/>
    <cellStyle name="Normal 2 28 44" xfId="836"/>
    <cellStyle name="Normal 2 28 45" xfId="837"/>
    <cellStyle name="Normal 2 28 46" xfId="838"/>
    <cellStyle name="Normal 2 28 47" xfId="839"/>
    <cellStyle name="Normal 2 28 48" xfId="840"/>
    <cellStyle name="Normal 2 28 5" xfId="841"/>
    <cellStyle name="Normal 2 28 6" xfId="842"/>
    <cellStyle name="Normal 2 28 7" xfId="843"/>
    <cellStyle name="Normal 2 28 8" xfId="844"/>
    <cellStyle name="Normal 2 28 9" xfId="845"/>
    <cellStyle name="Normal 2 29" xfId="846"/>
    <cellStyle name="Normal 2 29 10" xfId="847"/>
    <cellStyle name="Normal 2 29 11" xfId="848"/>
    <cellStyle name="Normal 2 29 12" xfId="849"/>
    <cellStyle name="Normal 2 29 13" xfId="850"/>
    <cellStyle name="Normal 2 29 14" xfId="851"/>
    <cellStyle name="Normal 2 29 15" xfId="852"/>
    <cellStyle name="Normal 2 29 16" xfId="853"/>
    <cellStyle name="Normal 2 29 17" xfId="854"/>
    <cellStyle name="Normal 2 29 18" xfId="855"/>
    <cellStyle name="Normal 2 29 19" xfId="856"/>
    <cellStyle name="Normal 2 29 2" xfId="857"/>
    <cellStyle name="Normal 2 29 2 2" xfId="858"/>
    <cellStyle name="Normal 2 29 2 3" xfId="859"/>
    <cellStyle name="Normal 2 29 2 4" xfId="860"/>
    <cellStyle name="Normal 2 29 2 5" xfId="861"/>
    <cellStyle name="Normal 2 29 2 6" xfId="862"/>
    <cellStyle name="Normal 2 29 2 7" xfId="863"/>
    <cellStyle name="Normal 2 29 20" xfId="864"/>
    <cellStyle name="Normal 2 29 21" xfId="865"/>
    <cellStyle name="Normal 2 29 22" xfId="866"/>
    <cellStyle name="Normal 2 29 23" xfId="867"/>
    <cellStyle name="Normal 2 29 24" xfId="868"/>
    <cellStyle name="Normal 2 29 25" xfId="869"/>
    <cellStyle name="Normal 2 29 26" xfId="870"/>
    <cellStyle name="Normal 2 29 27" xfId="871"/>
    <cellStyle name="Normal 2 29 28" xfId="872"/>
    <cellStyle name="Normal 2 29 29" xfId="873"/>
    <cellStyle name="Normal 2 29 3" xfId="874"/>
    <cellStyle name="Normal 2 29 3 2" xfId="875"/>
    <cellStyle name="Normal 2 29 3 3" xfId="876"/>
    <cellStyle name="Normal 2 29 3 4" xfId="877"/>
    <cellStyle name="Normal 2 29 3 5" xfId="878"/>
    <cellStyle name="Normal 2 29 3 6" xfId="879"/>
    <cellStyle name="Normal 2 29 3 7" xfId="880"/>
    <cellStyle name="Normal 2 29 30" xfId="881"/>
    <cellStyle name="Normal 2 29 31" xfId="882"/>
    <cellStyle name="Normal 2 29 32" xfId="883"/>
    <cellStyle name="Normal 2 29 33" xfId="884"/>
    <cellStyle name="Normal 2 29 34" xfId="885"/>
    <cellStyle name="Normal 2 29 35" xfId="886"/>
    <cellStyle name="Normal 2 29 36" xfId="887"/>
    <cellStyle name="Normal 2 29 37" xfId="888"/>
    <cellStyle name="Normal 2 29 38" xfId="889"/>
    <cellStyle name="Normal 2 29 39" xfId="890"/>
    <cellStyle name="Normal 2 29 4" xfId="891"/>
    <cellStyle name="Normal 2 29 40" xfId="892"/>
    <cellStyle name="Normal 2 29 41" xfId="893"/>
    <cellStyle name="Normal 2 29 42" xfId="894"/>
    <cellStyle name="Normal 2 29 43" xfId="895"/>
    <cellStyle name="Normal 2 29 44" xfId="896"/>
    <cellStyle name="Normal 2 29 45" xfId="897"/>
    <cellStyle name="Normal 2 29 46" xfId="898"/>
    <cellStyle name="Normal 2 29 47" xfId="899"/>
    <cellStyle name="Normal 2 29 48" xfId="900"/>
    <cellStyle name="Normal 2 29 5" xfId="901"/>
    <cellStyle name="Normal 2 29 6" xfId="902"/>
    <cellStyle name="Normal 2 29 7" xfId="903"/>
    <cellStyle name="Normal 2 29 8" xfId="904"/>
    <cellStyle name="Normal 2 29 9" xfId="905"/>
    <cellStyle name="Normal 2 3" xfId="906"/>
    <cellStyle name="Normal 2 3 10" xfId="907"/>
    <cellStyle name="Normal 2 3 11" xfId="908"/>
    <cellStyle name="Normal 2 3 12" xfId="909"/>
    <cellStyle name="Normal 2 3 13" xfId="910"/>
    <cellStyle name="Normal 2 3 14" xfId="911"/>
    <cellStyle name="Normal 2 3 15" xfId="912"/>
    <cellStyle name="Normal 2 3 16" xfId="913"/>
    <cellStyle name="Normal 2 3 17" xfId="914"/>
    <cellStyle name="Normal 2 3 18" xfId="915"/>
    <cellStyle name="Normal 2 3 19" xfId="916"/>
    <cellStyle name="Normal 2 3 2" xfId="917"/>
    <cellStyle name="Normal 2 3 2 2" xfId="918"/>
    <cellStyle name="Normal 2 3 2 3" xfId="919"/>
    <cellStyle name="Normal 2 3 20" xfId="920"/>
    <cellStyle name="Normal 2 3 21" xfId="921"/>
    <cellStyle name="Normal 2 3 22" xfId="922"/>
    <cellStyle name="Normal 2 3 23" xfId="923"/>
    <cellStyle name="Normal 2 3 24" xfId="924"/>
    <cellStyle name="Normal 2 3 25" xfId="925"/>
    <cellStyle name="Normal 2 3 26" xfId="926"/>
    <cellStyle name="Normal 2 3 27" xfId="927"/>
    <cellStyle name="Normal 2 3 28" xfId="928"/>
    <cellStyle name="Normal 2 3 29" xfId="929"/>
    <cellStyle name="Normal 2 3 3" xfId="930"/>
    <cellStyle name="Normal 2 3 3 2" xfId="931"/>
    <cellStyle name="Normal 2 3 3 3" xfId="932"/>
    <cellStyle name="Normal 2 3 30" xfId="933"/>
    <cellStyle name="Normal 2 3 31" xfId="934"/>
    <cellStyle name="Normal 2 3 32" xfId="935"/>
    <cellStyle name="Normal 2 3 33" xfId="936"/>
    <cellStyle name="Normal 2 3 34" xfId="937"/>
    <cellStyle name="Normal 2 3 35" xfId="938"/>
    <cellStyle name="Normal 2 3 36" xfId="939"/>
    <cellStyle name="Normal 2 3 37" xfId="940"/>
    <cellStyle name="Normal 2 3 38" xfId="941"/>
    <cellStyle name="Normal 2 3 39" xfId="942"/>
    <cellStyle name="Normal 2 3 4" xfId="943"/>
    <cellStyle name="Normal 2 3 4 2" xfId="944"/>
    <cellStyle name="Normal 2 3 4 3" xfId="945"/>
    <cellStyle name="Normal 2 3 40" xfId="946"/>
    <cellStyle name="Normal 2 3 41" xfId="947"/>
    <cellStyle name="Normal 2 3 42" xfId="948"/>
    <cellStyle name="Normal 2 3 43" xfId="949"/>
    <cellStyle name="Normal 2 3 44" xfId="950"/>
    <cellStyle name="Normal 2 3 45" xfId="951"/>
    <cellStyle name="Normal 2 3 46" xfId="952"/>
    <cellStyle name="Normal 2 3 47" xfId="953"/>
    <cellStyle name="Normal 2 3 48" xfId="954"/>
    <cellStyle name="Normal 2 3 49" xfId="955"/>
    <cellStyle name="Normal 2 3 5" xfId="956"/>
    <cellStyle name="Normal 2 3 50" xfId="957"/>
    <cellStyle name="Normal 2 3 51" xfId="958"/>
    <cellStyle name="Normal 2 3 52" xfId="959"/>
    <cellStyle name="Normal 2 3 53" xfId="960"/>
    <cellStyle name="Normal 2 3 54" xfId="961"/>
    <cellStyle name="Normal 2 3 55" xfId="962"/>
    <cellStyle name="Normal 2 3 56" xfId="963"/>
    <cellStyle name="Normal 2 3 57" xfId="964"/>
    <cellStyle name="Normal 2 3 58" xfId="965"/>
    <cellStyle name="Normal 2 3 59" xfId="966"/>
    <cellStyle name="Normal 2 3 6" xfId="967"/>
    <cellStyle name="Normal 2 3 60" xfId="968"/>
    <cellStyle name="Normal 2 3 61" xfId="969"/>
    <cellStyle name="Normal 2 3 62" xfId="970"/>
    <cellStyle name="Normal 2 3 63" xfId="971"/>
    <cellStyle name="Normal 2 3 64" xfId="972"/>
    <cellStyle name="Normal 2 3 65" xfId="973"/>
    <cellStyle name="Normal 2 3 66" xfId="974"/>
    <cellStyle name="Normal 2 3 67" xfId="975"/>
    <cellStyle name="Normal 2 3 68" xfId="976"/>
    <cellStyle name="Normal 2 3 69" xfId="977"/>
    <cellStyle name="Normal 2 3 7" xfId="978"/>
    <cellStyle name="Normal 2 3 70" xfId="979"/>
    <cellStyle name="Normal 2 3 71" xfId="980"/>
    <cellStyle name="Normal 2 3 72" xfId="981"/>
    <cellStyle name="Normal 2 3 73" xfId="982"/>
    <cellStyle name="Normal 2 3 74" xfId="983"/>
    <cellStyle name="Normal 2 3 8" xfId="984"/>
    <cellStyle name="Normal 2 3 9" xfId="985"/>
    <cellStyle name="Normal 2 30" xfId="986"/>
    <cellStyle name="Normal 2 30 10" xfId="987"/>
    <cellStyle name="Normal 2 30 11" xfId="988"/>
    <cellStyle name="Normal 2 30 12" xfId="989"/>
    <cellStyle name="Normal 2 30 13" xfId="990"/>
    <cellStyle name="Normal 2 30 14" xfId="991"/>
    <cellStyle name="Normal 2 30 15" xfId="992"/>
    <cellStyle name="Normal 2 30 16" xfId="993"/>
    <cellStyle name="Normal 2 30 17" xfId="994"/>
    <cellStyle name="Normal 2 30 18" xfId="995"/>
    <cellStyle name="Normal 2 30 19" xfId="996"/>
    <cellStyle name="Normal 2 30 2" xfId="997"/>
    <cellStyle name="Normal 2 30 2 2" xfId="998"/>
    <cellStyle name="Normal 2 30 2 3" xfId="999"/>
    <cellStyle name="Normal 2 30 2 4" xfId="1000"/>
    <cellStyle name="Normal 2 30 2 5" xfId="1001"/>
    <cellStyle name="Normal 2 30 2 6" xfId="1002"/>
    <cellStyle name="Normal 2 30 2 7" xfId="1003"/>
    <cellStyle name="Normal 2 30 20" xfId="1004"/>
    <cellStyle name="Normal 2 30 21" xfId="1005"/>
    <cellStyle name="Normal 2 30 22" xfId="1006"/>
    <cellStyle name="Normal 2 30 23" xfId="1007"/>
    <cellStyle name="Normal 2 30 24" xfId="1008"/>
    <cellStyle name="Normal 2 30 25" xfId="1009"/>
    <cellStyle name="Normal 2 30 26" xfId="1010"/>
    <cellStyle name="Normal 2 30 27" xfId="1011"/>
    <cellStyle name="Normal 2 30 28" xfId="1012"/>
    <cellStyle name="Normal 2 30 29" xfId="1013"/>
    <cellStyle name="Normal 2 30 3" xfId="1014"/>
    <cellStyle name="Normal 2 30 3 2" xfId="1015"/>
    <cellStyle name="Normal 2 30 3 3" xfId="1016"/>
    <cellStyle name="Normal 2 30 3 4" xfId="1017"/>
    <cellStyle name="Normal 2 30 3 5" xfId="1018"/>
    <cellStyle name="Normal 2 30 3 6" xfId="1019"/>
    <cellStyle name="Normal 2 30 3 7" xfId="1020"/>
    <cellStyle name="Normal 2 30 30" xfId="1021"/>
    <cellStyle name="Normal 2 30 31" xfId="1022"/>
    <cellStyle name="Normal 2 30 32" xfId="1023"/>
    <cellStyle name="Normal 2 30 33" xfId="1024"/>
    <cellStyle name="Normal 2 30 34" xfId="1025"/>
    <cellStyle name="Normal 2 30 35" xfId="1026"/>
    <cellStyle name="Normal 2 30 36" xfId="1027"/>
    <cellStyle name="Normal 2 30 37" xfId="1028"/>
    <cellStyle name="Normal 2 30 38" xfId="1029"/>
    <cellStyle name="Normal 2 30 39" xfId="1030"/>
    <cellStyle name="Normal 2 30 4" xfId="1031"/>
    <cellStyle name="Normal 2 30 40" xfId="1032"/>
    <cellStyle name="Normal 2 30 41" xfId="1033"/>
    <cellStyle name="Normal 2 30 42" xfId="1034"/>
    <cellStyle name="Normal 2 30 43" xfId="1035"/>
    <cellStyle name="Normal 2 30 44" xfId="1036"/>
    <cellStyle name="Normal 2 30 45" xfId="1037"/>
    <cellStyle name="Normal 2 30 46" xfId="1038"/>
    <cellStyle name="Normal 2 30 47" xfId="1039"/>
    <cellStyle name="Normal 2 30 48" xfId="1040"/>
    <cellStyle name="Normal 2 30 5" xfId="1041"/>
    <cellStyle name="Normal 2 30 6" xfId="1042"/>
    <cellStyle name="Normal 2 30 7" xfId="1043"/>
    <cellStyle name="Normal 2 30 8" xfId="1044"/>
    <cellStyle name="Normal 2 30 9" xfId="1045"/>
    <cellStyle name="Normal 2 31" xfId="1046"/>
    <cellStyle name="Normal 2 31 10" xfId="1047"/>
    <cellStyle name="Normal 2 31 11" xfId="1048"/>
    <cellStyle name="Normal 2 31 12" xfId="1049"/>
    <cellStyle name="Normal 2 31 13" xfId="1050"/>
    <cellStyle name="Normal 2 31 14" xfId="1051"/>
    <cellStyle name="Normal 2 31 15" xfId="1052"/>
    <cellStyle name="Normal 2 31 16" xfId="1053"/>
    <cellStyle name="Normal 2 31 17" xfId="1054"/>
    <cellStyle name="Normal 2 31 18" xfId="1055"/>
    <cellStyle name="Normal 2 31 19" xfId="1056"/>
    <cellStyle name="Normal 2 31 2" xfId="1057"/>
    <cellStyle name="Normal 2 31 2 2" xfId="1058"/>
    <cellStyle name="Normal 2 31 2 3" xfId="1059"/>
    <cellStyle name="Normal 2 31 2 4" xfId="1060"/>
    <cellStyle name="Normal 2 31 2 5" xfId="1061"/>
    <cellStyle name="Normal 2 31 2 6" xfId="1062"/>
    <cellStyle name="Normal 2 31 2 7" xfId="1063"/>
    <cellStyle name="Normal 2 31 20" xfId="1064"/>
    <cellStyle name="Normal 2 31 21" xfId="1065"/>
    <cellStyle name="Normal 2 31 22" xfId="1066"/>
    <cellStyle name="Normal 2 31 23" xfId="1067"/>
    <cellStyle name="Normal 2 31 24" xfId="1068"/>
    <cellStyle name="Normal 2 31 25" xfId="1069"/>
    <cellStyle name="Normal 2 31 26" xfId="1070"/>
    <cellStyle name="Normal 2 31 27" xfId="1071"/>
    <cellStyle name="Normal 2 31 28" xfId="1072"/>
    <cellStyle name="Normal 2 31 29" xfId="1073"/>
    <cellStyle name="Normal 2 31 3" xfId="1074"/>
    <cellStyle name="Normal 2 31 3 2" xfId="1075"/>
    <cellStyle name="Normal 2 31 3 3" xfId="1076"/>
    <cellStyle name="Normal 2 31 3 4" xfId="1077"/>
    <cellStyle name="Normal 2 31 3 5" xfId="1078"/>
    <cellStyle name="Normal 2 31 3 6" xfId="1079"/>
    <cellStyle name="Normal 2 31 3 7" xfId="1080"/>
    <cellStyle name="Normal 2 31 30" xfId="1081"/>
    <cellStyle name="Normal 2 31 31" xfId="1082"/>
    <cellStyle name="Normal 2 31 32" xfId="1083"/>
    <cellStyle name="Normal 2 31 33" xfId="1084"/>
    <cellStyle name="Normal 2 31 34" xfId="1085"/>
    <cellStyle name="Normal 2 31 35" xfId="1086"/>
    <cellStyle name="Normal 2 31 36" xfId="1087"/>
    <cellStyle name="Normal 2 31 37" xfId="1088"/>
    <cellStyle name="Normal 2 31 38" xfId="1089"/>
    <cellStyle name="Normal 2 31 39" xfId="1090"/>
    <cellStyle name="Normal 2 31 4" xfId="1091"/>
    <cellStyle name="Normal 2 31 40" xfId="1092"/>
    <cellStyle name="Normal 2 31 41" xfId="1093"/>
    <cellStyle name="Normal 2 31 42" xfId="1094"/>
    <cellStyle name="Normal 2 31 43" xfId="1095"/>
    <cellStyle name="Normal 2 31 44" xfId="1096"/>
    <cellStyle name="Normal 2 31 45" xfId="1097"/>
    <cellStyle name="Normal 2 31 46" xfId="1098"/>
    <cellStyle name="Normal 2 31 47" xfId="1099"/>
    <cellStyle name="Normal 2 31 48" xfId="1100"/>
    <cellStyle name="Normal 2 31 5" xfId="1101"/>
    <cellStyle name="Normal 2 31 6" xfId="1102"/>
    <cellStyle name="Normal 2 31 7" xfId="1103"/>
    <cellStyle name="Normal 2 31 8" xfId="1104"/>
    <cellStyle name="Normal 2 31 9" xfId="1105"/>
    <cellStyle name="Normal 2 32" xfId="1106"/>
    <cellStyle name="Normal 2 33" xfId="1107"/>
    <cellStyle name="Normal 2 34" xfId="1108"/>
    <cellStyle name="Normal 2 35" xfId="1109"/>
    <cellStyle name="Normal 2 36" xfId="1110"/>
    <cellStyle name="Normal 2 37" xfId="1111"/>
    <cellStyle name="Normal 2 38" xfId="1112"/>
    <cellStyle name="Normal 2 38 10" xfId="1113"/>
    <cellStyle name="Normal 2 38 11" xfId="1114"/>
    <cellStyle name="Normal 2 38 12" xfId="1115"/>
    <cellStyle name="Normal 2 38 13" xfId="1116"/>
    <cellStyle name="Normal 2 38 14" xfId="1117"/>
    <cellStyle name="Normal 2 38 15" xfId="1118"/>
    <cellStyle name="Normal 2 38 16" xfId="1119"/>
    <cellStyle name="Normal 2 38 17" xfId="1120"/>
    <cellStyle name="Normal 2 38 18" xfId="1121"/>
    <cellStyle name="Normal 2 38 19" xfId="1122"/>
    <cellStyle name="Normal 2 38 2" xfId="1123"/>
    <cellStyle name="Normal 2 38 20" xfId="1124"/>
    <cellStyle name="Normal 2 38 3" xfId="1125"/>
    <cellStyle name="Normal 2 38 4" xfId="1126"/>
    <cellStyle name="Normal 2 38 5" xfId="1127"/>
    <cellStyle name="Normal 2 38 6" xfId="1128"/>
    <cellStyle name="Normal 2 38 7" xfId="1129"/>
    <cellStyle name="Normal 2 38 8" xfId="1130"/>
    <cellStyle name="Normal 2 38 9" xfId="1131"/>
    <cellStyle name="Normal 2 39" xfId="1132"/>
    <cellStyle name="Normal 2 39 10" xfId="1133"/>
    <cellStyle name="Normal 2 39 11" xfId="1134"/>
    <cellStyle name="Normal 2 39 12" xfId="1135"/>
    <cellStyle name="Normal 2 39 13" xfId="1136"/>
    <cellStyle name="Normal 2 39 14" xfId="1137"/>
    <cellStyle name="Normal 2 39 15" xfId="1138"/>
    <cellStyle name="Normal 2 39 16" xfId="1139"/>
    <cellStyle name="Normal 2 39 17" xfId="1140"/>
    <cellStyle name="Normal 2 39 18" xfId="1141"/>
    <cellStyle name="Normal 2 39 19" xfId="1142"/>
    <cellStyle name="Normal 2 39 2" xfId="1143"/>
    <cellStyle name="Normal 2 39 3" xfId="1144"/>
    <cellStyle name="Normal 2 39 4" xfId="1145"/>
    <cellStyle name="Normal 2 39 5" xfId="1146"/>
    <cellStyle name="Normal 2 39 6" xfId="1147"/>
    <cellStyle name="Normal 2 39 7" xfId="1148"/>
    <cellStyle name="Normal 2 39 8" xfId="1149"/>
    <cellStyle name="Normal 2 39 9" xfId="1150"/>
    <cellStyle name="Normal 2 4" xfId="1151"/>
    <cellStyle name="Normal 2 4 10" xfId="1152"/>
    <cellStyle name="Normal 2 4 11" xfId="1153"/>
    <cellStyle name="Normal 2 4 12" xfId="1154"/>
    <cellStyle name="Normal 2 4 13" xfId="1155"/>
    <cellStyle name="Normal 2 4 14" xfId="1156"/>
    <cellStyle name="Normal 2 4 15" xfId="1157"/>
    <cellStyle name="Normal 2 4 16" xfId="1158"/>
    <cellStyle name="Normal 2 4 17" xfId="1159"/>
    <cellStyle name="Normal 2 4 18" xfId="1160"/>
    <cellStyle name="Normal 2 4 19" xfId="1161"/>
    <cellStyle name="Normal 2 4 2" xfId="1162"/>
    <cellStyle name="Normal 2 4 2 2" xfId="1163"/>
    <cellStyle name="Normal 2 4 2 3" xfId="1164"/>
    <cellStyle name="Normal 2 4 20" xfId="1165"/>
    <cellStyle name="Normal 2 4 21" xfId="1166"/>
    <cellStyle name="Normal 2 4 22" xfId="1167"/>
    <cellStyle name="Normal 2 4 23" xfId="1168"/>
    <cellStyle name="Normal 2 4 24" xfId="1169"/>
    <cellStyle name="Normal 2 4 25" xfId="1170"/>
    <cellStyle name="Normal 2 4 26" xfId="1171"/>
    <cellStyle name="Normal 2 4 27" xfId="1172"/>
    <cellStyle name="Normal 2 4 28" xfId="1173"/>
    <cellStyle name="Normal 2 4 29" xfId="1174"/>
    <cellStyle name="Normal 2 4 3" xfId="1175"/>
    <cellStyle name="Normal 2 4 3 2" xfId="1176"/>
    <cellStyle name="Normal 2 4 3 3" xfId="1177"/>
    <cellStyle name="Normal 2 4 30" xfId="1178"/>
    <cellStyle name="Normal 2 4 31" xfId="1179"/>
    <cellStyle name="Normal 2 4 32" xfId="1180"/>
    <cellStyle name="Normal 2 4 33" xfId="1181"/>
    <cellStyle name="Normal 2 4 34" xfId="1182"/>
    <cellStyle name="Normal 2 4 35" xfId="1183"/>
    <cellStyle name="Normal 2 4 36" xfId="1184"/>
    <cellStyle name="Normal 2 4 37" xfId="1185"/>
    <cellStyle name="Normal 2 4 38" xfId="1186"/>
    <cellStyle name="Normal 2 4 39" xfId="1187"/>
    <cellStyle name="Normal 2 4 4" xfId="1188"/>
    <cellStyle name="Normal 2 4 4 2" xfId="1189"/>
    <cellStyle name="Normal 2 4 4 3" xfId="1190"/>
    <cellStyle name="Normal 2 4 40" xfId="1191"/>
    <cellStyle name="Normal 2 4 41" xfId="1192"/>
    <cellStyle name="Normal 2 4 42" xfId="1193"/>
    <cellStyle name="Normal 2 4 43" xfId="1194"/>
    <cellStyle name="Normal 2 4 44" xfId="1195"/>
    <cellStyle name="Normal 2 4 45" xfId="1196"/>
    <cellStyle name="Normal 2 4 46" xfId="1197"/>
    <cellStyle name="Normal 2 4 47" xfId="1198"/>
    <cellStyle name="Normal 2 4 48" xfId="1199"/>
    <cellStyle name="Normal 2 4 49" xfId="1200"/>
    <cellStyle name="Normal 2 4 5" xfId="1201"/>
    <cellStyle name="Normal 2 4 50" xfId="1202"/>
    <cellStyle name="Normal 2 4 51" xfId="1203"/>
    <cellStyle name="Normal 2 4 52" xfId="1204"/>
    <cellStyle name="Normal 2 4 53" xfId="1205"/>
    <cellStyle name="Normal 2 4 54" xfId="1206"/>
    <cellStyle name="Normal 2 4 55" xfId="1207"/>
    <cellStyle name="Normal 2 4 56" xfId="1208"/>
    <cellStyle name="Normal 2 4 57" xfId="1209"/>
    <cellStyle name="Normal 2 4 58" xfId="1210"/>
    <cellStyle name="Normal 2 4 59" xfId="1211"/>
    <cellStyle name="Normal 2 4 6" xfId="1212"/>
    <cellStyle name="Normal 2 4 60" xfId="1213"/>
    <cellStyle name="Normal 2 4 61" xfId="1214"/>
    <cellStyle name="Normal 2 4 62" xfId="1215"/>
    <cellStyle name="Normal 2 4 63" xfId="1216"/>
    <cellStyle name="Normal 2 4 64" xfId="1217"/>
    <cellStyle name="Normal 2 4 65" xfId="1218"/>
    <cellStyle name="Normal 2 4 66" xfId="1219"/>
    <cellStyle name="Normal 2 4 67" xfId="1220"/>
    <cellStyle name="Normal 2 4 68" xfId="1221"/>
    <cellStyle name="Normal 2 4 69" xfId="1222"/>
    <cellStyle name="Normal 2 4 7" xfId="1223"/>
    <cellStyle name="Normal 2 4 70" xfId="1224"/>
    <cellStyle name="Normal 2 4 71" xfId="1225"/>
    <cellStyle name="Normal 2 4 72" xfId="1226"/>
    <cellStyle name="Normal 2 4 73" xfId="1227"/>
    <cellStyle name="Normal 2 4 74" xfId="1228"/>
    <cellStyle name="Normal 2 4 8" xfId="1229"/>
    <cellStyle name="Normal 2 4 9" xfId="1230"/>
    <cellStyle name="Normal 2 40" xfId="1231"/>
    <cellStyle name="Normal 2 41" xfId="1232"/>
    <cellStyle name="Normal 2 42" xfId="1233"/>
    <cellStyle name="Normal 2 43" xfId="1234"/>
    <cellStyle name="Normal 2 44" xfId="1235"/>
    <cellStyle name="Normal 2 45" xfId="1236"/>
    <cellStyle name="Normal 2 45 10" xfId="1237"/>
    <cellStyle name="Normal 2 45 11" xfId="1238"/>
    <cellStyle name="Normal 2 45 12" xfId="1239"/>
    <cellStyle name="Normal 2 45 13" xfId="1240"/>
    <cellStyle name="Normal 2 45 14" xfId="1241"/>
    <cellStyle name="Normal 2 45 15" xfId="1242"/>
    <cellStyle name="Normal 2 45 16" xfId="1243"/>
    <cellStyle name="Normal 2 45 2" xfId="1244"/>
    <cellStyle name="Normal 2 45 3" xfId="1245"/>
    <cellStyle name="Normal 2 45 4" xfId="1246"/>
    <cellStyle name="Normal 2 45 5" xfId="1247"/>
    <cellStyle name="Normal 2 45 6" xfId="1248"/>
    <cellStyle name="Normal 2 45 7" xfId="1249"/>
    <cellStyle name="Normal 2 45 8" xfId="1250"/>
    <cellStyle name="Normal 2 45 9" xfId="1251"/>
    <cellStyle name="Normal 2 46" xfId="1252"/>
    <cellStyle name="Normal 2 47" xfId="1253"/>
    <cellStyle name="Normal 2 48" xfId="1254"/>
    <cellStyle name="Normal 2 49" xfId="1255"/>
    <cellStyle name="Normal 2 5" xfId="1256"/>
    <cellStyle name="Normal 2 5 10" xfId="1257"/>
    <cellStyle name="Normal 2 5 11" xfId="1258"/>
    <cellStyle name="Normal 2 5 12" xfId="1259"/>
    <cellStyle name="Normal 2 5 13" xfId="1260"/>
    <cellStyle name="Normal 2 5 14" xfId="1261"/>
    <cellStyle name="Normal 2 5 15" xfId="1262"/>
    <cellStyle name="Normal 2 5 16" xfId="1263"/>
    <cellStyle name="Normal 2 5 17" xfId="1264"/>
    <cellStyle name="Normal 2 5 18" xfId="1265"/>
    <cellStyle name="Normal 2 5 19" xfId="1266"/>
    <cellStyle name="Normal 2 5 2" xfId="1267"/>
    <cellStyle name="Normal 2 5 2 2" xfId="1268"/>
    <cellStyle name="Normal 2 5 2 2 10" xfId="1269"/>
    <cellStyle name="Normal 2 5 2 2 11" xfId="1270"/>
    <cellStyle name="Normal 2 5 2 2 12" xfId="1271"/>
    <cellStyle name="Normal 2 5 2 2 13" xfId="1272"/>
    <cellStyle name="Normal 2 5 2 2 14" xfId="1273"/>
    <cellStyle name="Normal 2 5 2 2 15" xfId="1274"/>
    <cellStyle name="Normal 2 5 2 2 16" xfId="1275"/>
    <cellStyle name="Normal 2 5 2 2 17" xfId="1276"/>
    <cellStyle name="Normal 2 5 2 2 18" xfId="1277"/>
    <cellStyle name="Normal 2 5 2 2 19" xfId="1278"/>
    <cellStyle name="Normal 2 5 2 2 2" xfId="1279"/>
    <cellStyle name="Normal 2 5 2 2 20" xfId="1280"/>
    <cellStyle name="Normal 2 5 2 2 21" xfId="1281"/>
    <cellStyle name="Normal 2 5 2 2 22" xfId="1282"/>
    <cellStyle name="Normal 2 5 2 2 23" xfId="1283"/>
    <cellStyle name="Normal 2 5 2 2 3" xfId="1284"/>
    <cellStyle name="Normal 2 5 2 2 4" xfId="1285"/>
    <cellStyle name="Normal 2 5 2 2 5" xfId="1286"/>
    <cellStyle name="Normal 2 5 2 2 6" xfId="1287"/>
    <cellStyle name="Normal 2 5 2 2 7" xfId="1288"/>
    <cellStyle name="Normal 2 5 2 2 8" xfId="1289"/>
    <cellStyle name="Normal 2 5 2 2 9" xfId="1290"/>
    <cellStyle name="Normal 2 5 2 3" xfId="1291"/>
    <cellStyle name="Normal 2 5 2 3 2" xfId="1292"/>
    <cellStyle name="Normal 2 5 2 3 3" xfId="1293"/>
    <cellStyle name="Normal 2 5 2 4" xfId="1294"/>
    <cellStyle name="Normal 2 5 2 4 2" xfId="1295"/>
    <cellStyle name="Normal 2 5 2 4 3" xfId="1296"/>
    <cellStyle name="Normal 2 5 2 5" xfId="1297"/>
    <cellStyle name="Normal 2 5 2 5 2" xfId="1298"/>
    <cellStyle name="Normal 2 5 2 5 3" xfId="1299"/>
    <cellStyle name="Normal 2 5 2 6" xfId="1300"/>
    <cellStyle name="Normal 2 5 2 6 2" xfId="1301"/>
    <cellStyle name="Normal 2 5 2 6 3" xfId="1302"/>
    <cellStyle name="Normal 2 5 2 7" xfId="1303"/>
    <cellStyle name="Normal 2 5 2 7 2" xfId="1304"/>
    <cellStyle name="Normal 2 5 2 7 3" xfId="1305"/>
    <cellStyle name="Normal 2 5 2 7 4" xfId="1306"/>
    <cellStyle name="Normal 2 5 2 7 5" xfId="1307"/>
    <cellStyle name="Normal 2 5 2 8" xfId="1308"/>
    <cellStyle name="Normal 2 5 2 8 2" xfId="1309"/>
    <cellStyle name="Normal 2 5 2 8 3" xfId="1310"/>
    <cellStyle name="Normal 2 5 2 8 4" xfId="1311"/>
    <cellStyle name="Normal 2 5 2 9" xfId="1312"/>
    <cellStyle name="Normal 2 5 2 9 2" xfId="1313"/>
    <cellStyle name="Normal 2 5 2 9 3" xfId="1314"/>
    <cellStyle name="Normal 2 5 2 9 4" xfId="1315"/>
    <cellStyle name="Normal 2 5 20" xfId="1316"/>
    <cellStyle name="Normal 2 5 21" xfId="1317"/>
    <cellStyle name="Normal 2 5 22" xfId="1318"/>
    <cellStyle name="Normal 2 5 23" xfId="1319"/>
    <cellStyle name="Normal 2 5 24" xfId="1320"/>
    <cellStyle name="Normal 2 5 25" xfId="1321"/>
    <cellStyle name="Normal 2 5 26" xfId="1322"/>
    <cellStyle name="Normal 2 5 27" xfId="1323"/>
    <cellStyle name="Normal 2 5 28" xfId="1324"/>
    <cellStyle name="Normal 2 5 29" xfId="1325"/>
    <cellStyle name="Normal 2 5 3" xfId="1326"/>
    <cellStyle name="Normal 2 5 3 2" xfId="1327"/>
    <cellStyle name="Normal 2 5 3 2 2" xfId="1328"/>
    <cellStyle name="Normal 2 5 3 2 3" xfId="1329"/>
    <cellStyle name="Normal 2 5 3 2 4" xfId="1330"/>
    <cellStyle name="Normal 2 5 3 2 5" xfId="1331"/>
    <cellStyle name="Normal 2 5 3 3" xfId="1332"/>
    <cellStyle name="Normal 2 5 3 3 2" xfId="1333"/>
    <cellStyle name="Normal 2 5 3 3 3" xfId="1334"/>
    <cellStyle name="Normal 2 5 3 3 4" xfId="1335"/>
    <cellStyle name="Normal 2 5 3 3 5" xfId="1336"/>
    <cellStyle name="Normal 2 5 3 4" xfId="1337"/>
    <cellStyle name="Normal 2 5 3 4 2" xfId="1338"/>
    <cellStyle name="Normal 2 5 3 4 3" xfId="1339"/>
    <cellStyle name="Normal 2 5 3 4 4" xfId="1340"/>
    <cellStyle name="Normal 2 5 3 5" xfId="1341"/>
    <cellStyle name="Normal 2 5 3 5 2" xfId="1342"/>
    <cellStyle name="Normal 2 5 3 5 3" xfId="1343"/>
    <cellStyle name="Normal 2 5 3 5 4" xfId="1344"/>
    <cellStyle name="Normal 2 5 30" xfId="1345"/>
    <cellStyle name="Normal 2 5 31" xfId="1346"/>
    <cellStyle name="Normal 2 5 32" xfId="1347"/>
    <cellStyle name="Normal 2 5 33" xfId="1348"/>
    <cellStyle name="Normal 2 5 34" xfId="1349"/>
    <cellStyle name="Normal 2 5 35" xfId="1350"/>
    <cellStyle name="Normal 2 5 36" xfId="1351"/>
    <cellStyle name="Normal 2 5 37" xfId="1352"/>
    <cellStyle name="Normal 2 5 38" xfId="1353"/>
    <cellStyle name="Normal 2 5 39" xfId="1354"/>
    <cellStyle name="Normal 2 5 4" xfId="1355"/>
    <cellStyle name="Normal 2 5 4 10" xfId="1356"/>
    <cellStyle name="Normal 2 5 4 11" xfId="1357"/>
    <cellStyle name="Normal 2 5 4 12" xfId="1358"/>
    <cellStyle name="Normal 2 5 4 13" xfId="1359"/>
    <cellStyle name="Normal 2 5 4 14" xfId="1360"/>
    <cellStyle name="Normal 2 5 4 15" xfId="1361"/>
    <cellStyle name="Normal 2 5 4 16" xfId="1362"/>
    <cellStyle name="Normal 2 5 4 17" xfId="1363"/>
    <cellStyle name="Normal 2 5 4 18" xfId="1364"/>
    <cellStyle name="Normal 2 5 4 19" xfId="1365"/>
    <cellStyle name="Normal 2 5 4 2" xfId="1366"/>
    <cellStyle name="Normal 2 5 4 20" xfId="1367"/>
    <cellStyle name="Normal 2 5 4 21" xfId="1368"/>
    <cellStyle name="Normal 2 5 4 3" xfId="1369"/>
    <cellStyle name="Normal 2 5 4 3 2" xfId="1370"/>
    <cellStyle name="Normal 2 5 4 3 3" xfId="1371"/>
    <cellStyle name="Normal 2 5 4 3 4" xfId="1372"/>
    <cellStyle name="Normal 2 5 4 4" xfId="1373"/>
    <cellStyle name="Normal 2 5 4 5" xfId="1374"/>
    <cellStyle name="Normal 2 5 4 6" xfId="1375"/>
    <cellStyle name="Normal 2 5 4 6 2" xfId="1376"/>
    <cellStyle name="Normal 2 5 4 6 3" xfId="1377"/>
    <cellStyle name="Normal 2 5 4 6 4" xfId="1378"/>
    <cellStyle name="Normal 2 5 4 7" xfId="1379"/>
    <cellStyle name="Normal 2 5 4 8" xfId="1380"/>
    <cellStyle name="Normal 2 5 4 9" xfId="1381"/>
    <cellStyle name="Normal 2 5 40" xfId="1382"/>
    <cellStyle name="Normal 2 5 41" xfId="1383"/>
    <cellStyle name="Normal 2 5 42" xfId="1384"/>
    <cellStyle name="Normal 2 5 43" xfId="1385"/>
    <cellStyle name="Normal 2 5 44" xfId="1386"/>
    <cellStyle name="Normal 2 5 45" xfId="1387"/>
    <cellStyle name="Normal 2 5 46" xfId="1388"/>
    <cellStyle name="Normal 2 5 47" xfId="1389"/>
    <cellStyle name="Normal 2 5 48" xfId="1390"/>
    <cellStyle name="Normal 2 5 49" xfId="1391"/>
    <cellStyle name="Normal 2 5 5" xfId="1392"/>
    <cellStyle name="Normal 2 5 50" xfId="1393"/>
    <cellStyle name="Normal 2 5 51" xfId="1394"/>
    <cellStyle name="Normal 2 5 52" xfId="1395"/>
    <cellStyle name="Normal 2 5 53" xfId="1396"/>
    <cellStyle name="Normal 2 5 54" xfId="1397"/>
    <cellStyle name="Normal 2 5 55" xfId="1398"/>
    <cellStyle name="Normal 2 5 56" xfId="1399"/>
    <cellStyle name="Normal 2 5 57" xfId="1400"/>
    <cellStyle name="Normal 2 5 58" xfId="1401"/>
    <cellStyle name="Normal 2 5 59" xfId="1402"/>
    <cellStyle name="Normal 2 5 6" xfId="1403"/>
    <cellStyle name="Normal 2 5 60" xfId="1404"/>
    <cellStyle name="Normal 2 5 61" xfId="1405"/>
    <cellStyle name="Normal 2 5 62" xfId="1406"/>
    <cellStyle name="Normal 2 5 63" xfId="1407"/>
    <cellStyle name="Normal 2 5 64" xfId="1408"/>
    <cellStyle name="Normal 2 5 65" xfId="1409"/>
    <cellStyle name="Normal 2 5 66" xfId="1410"/>
    <cellStyle name="Normal 2 5 67" xfId="1411"/>
    <cellStyle name="Normal 2 5 68" xfId="1412"/>
    <cellStyle name="Normal 2 5 69" xfId="1413"/>
    <cellStyle name="Normal 2 5 7" xfId="1414"/>
    <cellStyle name="Normal 2 5 70" xfId="1415"/>
    <cellStyle name="Normal 2 5 71" xfId="1416"/>
    <cellStyle name="Normal 2 5 72" xfId="1417"/>
    <cellStyle name="Normal 2 5 73" xfId="1418"/>
    <cellStyle name="Normal 2 5 8" xfId="1419"/>
    <cellStyle name="Normal 2 5 9" xfId="1420"/>
    <cellStyle name="Normal 2 50" xfId="1421"/>
    <cellStyle name="Normal 2 51" xfId="1422"/>
    <cellStyle name="Normal 2 52" xfId="1423"/>
    <cellStyle name="Normal 2 53" xfId="1424"/>
    <cellStyle name="Normal 2 54" xfId="1425"/>
    <cellStyle name="Normal 2 6" xfId="1426"/>
    <cellStyle name="Normal 2 6 10" xfId="1427"/>
    <cellStyle name="Normal 2 6 11" xfId="1428"/>
    <cellStyle name="Normal 2 6 12" xfId="1429"/>
    <cellStyle name="Normal 2 6 13" xfId="1430"/>
    <cellStyle name="Normal 2 6 14" xfId="1431"/>
    <cellStyle name="Normal 2 6 15" xfId="1432"/>
    <cellStyle name="Normal 2 6 16" xfId="1433"/>
    <cellStyle name="Normal 2 6 17" xfId="1434"/>
    <cellStyle name="Normal 2 6 18" xfId="1435"/>
    <cellStyle name="Normal 2 6 19" xfId="1436"/>
    <cellStyle name="Normal 2 6 2" xfId="1437"/>
    <cellStyle name="Normal 2 6 2 2" xfId="1438"/>
    <cellStyle name="Normal 2 6 2 2 10" xfId="1439"/>
    <cellStyle name="Normal 2 6 2 2 11" xfId="1440"/>
    <cellStyle name="Normal 2 6 2 2 12" xfId="1441"/>
    <cellStyle name="Normal 2 6 2 2 13" xfId="1442"/>
    <cellStyle name="Normal 2 6 2 2 14" xfId="1443"/>
    <cellStyle name="Normal 2 6 2 2 15" xfId="1444"/>
    <cellStyle name="Normal 2 6 2 2 16" xfId="1445"/>
    <cellStyle name="Normal 2 6 2 2 17" xfId="1446"/>
    <cellStyle name="Normal 2 6 2 2 18" xfId="1447"/>
    <cellStyle name="Normal 2 6 2 2 19" xfId="1448"/>
    <cellStyle name="Normal 2 6 2 2 2" xfId="1449"/>
    <cellStyle name="Normal 2 6 2 2 20" xfId="1450"/>
    <cellStyle name="Normal 2 6 2 2 21" xfId="1451"/>
    <cellStyle name="Normal 2 6 2 2 22" xfId="1452"/>
    <cellStyle name="Normal 2 6 2 2 23" xfId="1453"/>
    <cellStyle name="Normal 2 6 2 2 3" xfId="1454"/>
    <cellStyle name="Normal 2 6 2 2 4" xfId="1455"/>
    <cellStyle name="Normal 2 6 2 2 5" xfId="1456"/>
    <cellStyle name="Normal 2 6 2 2 6" xfId="1457"/>
    <cellStyle name="Normal 2 6 2 2 7" xfId="1458"/>
    <cellStyle name="Normal 2 6 2 2 8" xfId="1459"/>
    <cellStyle name="Normal 2 6 2 2 9" xfId="1460"/>
    <cellStyle name="Normal 2 6 2 3" xfId="1461"/>
    <cellStyle name="Normal 2 6 2 3 2" xfId="1462"/>
    <cellStyle name="Normal 2 6 2 3 3" xfId="1463"/>
    <cellStyle name="Normal 2 6 2 4" xfId="1464"/>
    <cellStyle name="Normal 2 6 2 4 2" xfId="1465"/>
    <cellStyle name="Normal 2 6 2 4 3" xfId="1466"/>
    <cellStyle name="Normal 2 6 2 5" xfId="1467"/>
    <cellStyle name="Normal 2 6 2 5 2" xfId="1468"/>
    <cellStyle name="Normal 2 6 2 5 3" xfId="1469"/>
    <cellStyle name="Normal 2 6 2 6" xfId="1470"/>
    <cellStyle name="Normal 2 6 2 6 2" xfId="1471"/>
    <cellStyle name="Normal 2 6 2 6 3" xfId="1472"/>
    <cellStyle name="Normal 2 6 2 7" xfId="1473"/>
    <cellStyle name="Normal 2 6 2 7 2" xfId="1474"/>
    <cellStyle name="Normal 2 6 2 7 3" xfId="1475"/>
    <cellStyle name="Normal 2 6 2 7 4" xfId="1476"/>
    <cellStyle name="Normal 2 6 2 7 5" xfId="1477"/>
    <cellStyle name="Normal 2 6 2 8" xfId="1478"/>
    <cellStyle name="Normal 2 6 2 8 2" xfId="1479"/>
    <cellStyle name="Normal 2 6 2 8 3" xfId="1480"/>
    <cellStyle name="Normal 2 6 2 8 4" xfId="1481"/>
    <cellStyle name="Normal 2 6 2 9" xfId="1482"/>
    <cellStyle name="Normal 2 6 2 9 2" xfId="1483"/>
    <cellStyle name="Normal 2 6 2 9 3" xfId="1484"/>
    <cellStyle name="Normal 2 6 2 9 4" xfId="1485"/>
    <cellStyle name="Normal 2 6 20" xfId="1486"/>
    <cellStyle name="Normal 2 6 21" xfId="1487"/>
    <cellStyle name="Normal 2 6 22" xfId="1488"/>
    <cellStyle name="Normal 2 6 23" xfId="1489"/>
    <cellStyle name="Normal 2 6 24" xfId="1490"/>
    <cellStyle name="Normal 2 6 25" xfId="1491"/>
    <cellStyle name="Normal 2 6 26" xfId="1492"/>
    <cellStyle name="Normal 2 6 27" xfId="1493"/>
    <cellStyle name="Normal 2 6 28" xfId="1494"/>
    <cellStyle name="Normal 2 6 29" xfId="1495"/>
    <cellStyle name="Normal 2 6 3" xfId="1496"/>
    <cellStyle name="Normal 2 6 3 2" xfId="1497"/>
    <cellStyle name="Normal 2 6 3 2 2" xfId="1498"/>
    <cellStyle name="Normal 2 6 3 2 3" xfId="1499"/>
    <cellStyle name="Normal 2 6 3 2 4" xfId="1500"/>
    <cellStyle name="Normal 2 6 3 2 5" xfId="1501"/>
    <cellStyle name="Normal 2 6 3 3" xfId="1502"/>
    <cellStyle name="Normal 2 6 3 3 2" xfId="1503"/>
    <cellStyle name="Normal 2 6 3 3 3" xfId="1504"/>
    <cellStyle name="Normal 2 6 3 3 4" xfId="1505"/>
    <cellStyle name="Normal 2 6 3 3 5" xfId="1506"/>
    <cellStyle name="Normal 2 6 3 4" xfId="1507"/>
    <cellStyle name="Normal 2 6 3 4 2" xfId="1508"/>
    <cellStyle name="Normal 2 6 3 4 3" xfId="1509"/>
    <cellStyle name="Normal 2 6 3 4 4" xfId="1510"/>
    <cellStyle name="Normal 2 6 3 5" xfId="1511"/>
    <cellStyle name="Normal 2 6 3 5 2" xfId="1512"/>
    <cellStyle name="Normal 2 6 3 5 3" xfId="1513"/>
    <cellStyle name="Normal 2 6 3 5 4" xfId="1514"/>
    <cellStyle name="Normal 2 6 30" xfId="1515"/>
    <cellStyle name="Normal 2 6 31" xfId="1516"/>
    <cellStyle name="Normal 2 6 32" xfId="1517"/>
    <cellStyle name="Normal 2 6 33" xfId="1518"/>
    <cellStyle name="Normal 2 6 34" xfId="1519"/>
    <cellStyle name="Normal 2 6 35" xfId="1520"/>
    <cellStyle name="Normal 2 6 36" xfId="1521"/>
    <cellStyle name="Normal 2 6 37" xfId="1522"/>
    <cellStyle name="Normal 2 6 38" xfId="1523"/>
    <cellStyle name="Normal 2 6 39" xfId="1524"/>
    <cellStyle name="Normal 2 6 4" xfId="1525"/>
    <cellStyle name="Normal 2 6 4 10" xfId="1526"/>
    <cellStyle name="Normal 2 6 4 11" xfId="1527"/>
    <cellStyle name="Normal 2 6 4 12" xfId="1528"/>
    <cellStyle name="Normal 2 6 4 13" xfId="1529"/>
    <cellStyle name="Normal 2 6 4 14" xfId="1530"/>
    <cellStyle name="Normal 2 6 4 15" xfId="1531"/>
    <cellStyle name="Normal 2 6 4 16" xfId="1532"/>
    <cellStyle name="Normal 2 6 4 17" xfId="1533"/>
    <cellStyle name="Normal 2 6 4 18" xfId="1534"/>
    <cellStyle name="Normal 2 6 4 19" xfId="1535"/>
    <cellStyle name="Normal 2 6 4 2" xfId="1536"/>
    <cellStyle name="Normal 2 6 4 20" xfId="1537"/>
    <cellStyle name="Normal 2 6 4 21" xfId="1538"/>
    <cellStyle name="Normal 2 6 4 3" xfId="1539"/>
    <cellStyle name="Normal 2 6 4 3 2" xfId="1540"/>
    <cellStyle name="Normal 2 6 4 3 3" xfId="1541"/>
    <cellStyle name="Normal 2 6 4 3 4" xfId="1542"/>
    <cellStyle name="Normal 2 6 4 4" xfId="1543"/>
    <cellStyle name="Normal 2 6 4 5" xfId="1544"/>
    <cellStyle name="Normal 2 6 4 6" xfId="1545"/>
    <cellStyle name="Normal 2 6 4 6 2" xfId="1546"/>
    <cellStyle name="Normal 2 6 4 6 3" xfId="1547"/>
    <cellStyle name="Normal 2 6 4 6 4" xfId="1548"/>
    <cellStyle name="Normal 2 6 4 7" xfId="1549"/>
    <cellStyle name="Normal 2 6 4 8" xfId="1550"/>
    <cellStyle name="Normal 2 6 4 9" xfId="1551"/>
    <cellStyle name="Normal 2 6 40" xfId="1552"/>
    <cellStyle name="Normal 2 6 41" xfId="1553"/>
    <cellStyle name="Normal 2 6 42" xfId="1554"/>
    <cellStyle name="Normal 2 6 43" xfId="1555"/>
    <cellStyle name="Normal 2 6 44" xfId="1556"/>
    <cellStyle name="Normal 2 6 45" xfId="1557"/>
    <cellStyle name="Normal 2 6 46" xfId="1558"/>
    <cellStyle name="Normal 2 6 47" xfId="1559"/>
    <cellStyle name="Normal 2 6 48" xfId="1560"/>
    <cellStyle name="Normal 2 6 49" xfId="1561"/>
    <cellStyle name="Normal 2 6 5" xfId="1562"/>
    <cellStyle name="Normal 2 6 50" xfId="1563"/>
    <cellStyle name="Normal 2 6 51" xfId="1564"/>
    <cellStyle name="Normal 2 6 52" xfId="1565"/>
    <cellStyle name="Normal 2 6 53" xfId="1566"/>
    <cellStyle name="Normal 2 6 54" xfId="1567"/>
    <cellStyle name="Normal 2 6 55" xfId="1568"/>
    <cellStyle name="Normal 2 6 56" xfId="1569"/>
    <cellStyle name="Normal 2 6 57" xfId="1570"/>
    <cellStyle name="Normal 2 6 58" xfId="1571"/>
    <cellStyle name="Normal 2 6 59" xfId="1572"/>
    <cellStyle name="Normal 2 6 6" xfId="1573"/>
    <cellStyle name="Normal 2 6 60" xfId="1574"/>
    <cellStyle name="Normal 2 6 61" xfId="1575"/>
    <cellStyle name="Normal 2 6 62" xfId="1576"/>
    <cellStyle name="Normal 2 6 63" xfId="1577"/>
    <cellStyle name="Normal 2 6 64" xfId="1578"/>
    <cellStyle name="Normal 2 6 65" xfId="1579"/>
    <cellStyle name="Normal 2 6 66" xfId="1580"/>
    <cellStyle name="Normal 2 6 67" xfId="1581"/>
    <cellStyle name="Normal 2 6 68" xfId="1582"/>
    <cellStyle name="Normal 2 6 69" xfId="1583"/>
    <cellStyle name="Normal 2 6 7" xfId="1584"/>
    <cellStyle name="Normal 2 6 70" xfId="1585"/>
    <cellStyle name="Normal 2 6 71" xfId="1586"/>
    <cellStyle name="Normal 2 6 72" xfId="1587"/>
    <cellStyle name="Normal 2 6 73" xfId="1588"/>
    <cellStyle name="Normal 2 6 8" xfId="1589"/>
    <cellStyle name="Normal 2 6 9" xfId="1590"/>
    <cellStyle name="Normal 2 7" xfId="1591"/>
    <cellStyle name="Normal 2 7 10" xfId="1592"/>
    <cellStyle name="Normal 2 7 11" xfId="1593"/>
    <cellStyle name="Normal 2 7 12" xfId="1594"/>
    <cellStyle name="Normal 2 7 13" xfId="1595"/>
    <cellStyle name="Normal 2 7 14" xfId="1596"/>
    <cellStyle name="Normal 2 7 15" xfId="1597"/>
    <cellStyle name="Normal 2 7 16" xfId="1598"/>
    <cellStyle name="Normal 2 7 17" xfId="1599"/>
    <cellStyle name="Normal 2 7 18" xfId="1600"/>
    <cellStyle name="Normal 2 7 19" xfId="1601"/>
    <cellStyle name="Normal 2 7 2" xfId="1602"/>
    <cellStyle name="Normal 2 7 2 2" xfId="1603"/>
    <cellStyle name="Normal 2 7 2 2 10" xfId="1604"/>
    <cellStyle name="Normal 2 7 2 2 11" xfId="1605"/>
    <cellStyle name="Normal 2 7 2 2 12" xfId="1606"/>
    <cellStyle name="Normal 2 7 2 2 13" xfId="1607"/>
    <cellStyle name="Normal 2 7 2 2 14" xfId="1608"/>
    <cellStyle name="Normal 2 7 2 2 15" xfId="1609"/>
    <cellStyle name="Normal 2 7 2 2 16" xfId="1610"/>
    <cellStyle name="Normal 2 7 2 2 17" xfId="1611"/>
    <cellStyle name="Normal 2 7 2 2 18" xfId="1612"/>
    <cellStyle name="Normal 2 7 2 2 19" xfId="1613"/>
    <cellStyle name="Normal 2 7 2 2 2" xfId="1614"/>
    <cellStyle name="Normal 2 7 2 2 20" xfId="1615"/>
    <cellStyle name="Normal 2 7 2 2 21" xfId="1616"/>
    <cellStyle name="Normal 2 7 2 2 22" xfId="1617"/>
    <cellStyle name="Normal 2 7 2 2 23" xfId="1618"/>
    <cellStyle name="Normal 2 7 2 2 3" xfId="1619"/>
    <cellStyle name="Normal 2 7 2 2 4" xfId="1620"/>
    <cellStyle name="Normal 2 7 2 2 5" xfId="1621"/>
    <cellStyle name="Normal 2 7 2 2 6" xfId="1622"/>
    <cellStyle name="Normal 2 7 2 2 7" xfId="1623"/>
    <cellStyle name="Normal 2 7 2 2 8" xfId="1624"/>
    <cellStyle name="Normal 2 7 2 2 9" xfId="1625"/>
    <cellStyle name="Normal 2 7 2 3" xfId="1626"/>
    <cellStyle name="Normal 2 7 2 3 2" xfId="1627"/>
    <cellStyle name="Normal 2 7 2 3 3" xfId="1628"/>
    <cellStyle name="Normal 2 7 2 4" xfId="1629"/>
    <cellStyle name="Normal 2 7 2 4 2" xfId="1630"/>
    <cellStyle name="Normal 2 7 2 4 3" xfId="1631"/>
    <cellStyle name="Normal 2 7 2 5" xfId="1632"/>
    <cellStyle name="Normal 2 7 2 5 2" xfId="1633"/>
    <cellStyle name="Normal 2 7 2 5 3" xfId="1634"/>
    <cellStyle name="Normal 2 7 2 6" xfId="1635"/>
    <cellStyle name="Normal 2 7 2 6 2" xfId="1636"/>
    <cellStyle name="Normal 2 7 2 6 3" xfId="1637"/>
    <cellStyle name="Normal 2 7 2 7" xfId="1638"/>
    <cellStyle name="Normal 2 7 2 7 2" xfId="1639"/>
    <cellStyle name="Normal 2 7 2 7 3" xfId="1640"/>
    <cellStyle name="Normal 2 7 2 7 4" xfId="1641"/>
    <cellStyle name="Normal 2 7 2 7 5" xfId="1642"/>
    <cellStyle name="Normal 2 7 2 8" xfId="1643"/>
    <cellStyle name="Normal 2 7 2 8 2" xfId="1644"/>
    <cellStyle name="Normal 2 7 2 8 3" xfId="1645"/>
    <cellStyle name="Normal 2 7 2 8 4" xfId="1646"/>
    <cellStyle name="Normal 2 7 2 9" xfId="1647"/>
    <cellStyle name="Normal 2 7 2 9 2" xfId="1648"/>
    <cellStyle name="Normal 2 7 2 9 3" xfId="1649"/>
    <cellStyle name="Normal 2 7 2 9 4" xfId="1650"/>
    <cellStyle name="Normal 2 7 20" xfId="1651"/>
    <cellStyle name="Normal 2 7 21" xfId="1652"/>
    <cellStyle name="Normal 2 7 22" xfId="1653"/>
    <cellStyle name="Normal 2 7 23" xfId="1654"/>
    <cellStyle name="Normal 2 7 24" xfId="1655"/>
    <cellStyle name="Normal 2 7 25" xfId="1656"/>
    <cellStyle name="Normal 2 7 26" xfId="1657"/>
    <cellStyle name="Normal 2 7 27" xfId="1658"/>
    <cellStyle name="Normal 2 7 28" xfId="1659"/>
    <cellStyle name="Normal 2 7 29" xfId="1660"/>
    <cellStyle name="Normal 2 7 3" xfId="1661"/>
    <cellStyle name="Normal 2 7 3 2" xfId="1662"/>
    <cellStyle name="Normal 2 7 3 2 2" xfId="1663"/>
    <cellStyle name="Normal 2 7 3 2 3" xfId="1664"/>
    <cellStyle name="Normal 2 7 3 2 4" xfId="1665"/>
    <cellStyle name="Normal 2 7 3 2 5" xfId="1666"/>
    <cellStyle name="Normal 2 7 3 3" xfId="1667"/>
    <cellStyle name="Normal 2 7 3 3 2" xfId="1668"/>
    <cellStyle name="Normal 2 7 3 3 3" xfId="1669"/>
    <cellStyle name="Normal 2 7 3 3 4" xfId="1670"/>
    <cellStyle name="Normal 2 7 3 3 5" xfId="1671"/>
    <cellStyle name="Normal 2 7 3 4" xfId="1672"/>
    <cellStyle name="Normal 2 7 3 4 2" xfId="1673"/>
    <cellStyle name="Normal 2 7 3 4 3" xfId="1674"/>
    <cellStyle name="Normal 2 7 3 4 4" xfId="1675"/>
    <cellStyle name="Normal 2 7 3 5" xfId="1676"/>
    <cellStyle name="Normal 2 7 3 5 2" xfId="1677"/>
    <cellStyle name="Normal 2 7 3 5 3" xfId="1678"/>
    <cellStyle name="Normal 2 7 3 5 4" xfId="1679"/>
    <cellStyle name="Normal 2 7 30" xfId="1680"/>
    <cellStyle name="Normal 2 7 31" xfId="1681"/>
    <cellStyle name="Normal 2 7 32" xfId="1682"/>
    <cellStyle name="Normal 2 7 33" xfId="1683"/>
    <cellStyle name="Normal 2 7 34" xfId="1684"/>
    <cellStyle name="Normal 2 7 35" xfId="1685"/>
    <cellStyle name="Normal 2 7 36" xfId="1686"/>
    <cellStyle name="Normal 2 7 37" xfId="1687"/>
    <cellStyle name="Normal 2 7 38" xfId="1688"/>
    <cellStyle name="Normal 2 7 39" xfId="1689"/>
    <cellStyle name="Normal 2 7 4" xfId="1690"/>
    <cellStyle name="Normal 2 7 4 10" xfId="1691"/>
    <cellStyle name="Normal 2 7 4 11" xfId="1692"/>
    <cellStyle name="Normal 2 7 4 12" xfId="1693"/>
    <cellStyle name="Normal 2 7 4 13" xfId="1694"/>
    <cellStyle name="Normal 2 7 4 14" xfId="1695"/>
    <cellStyle name="Normal 2 7 4 15" xfId="1696"/>
    <cellStyle name="Normal 2 7 4 16" xfId="1697"/>
    <cellStyle name="Normal 2 7 4 17" xfId="1698"/>
    <cellStyle name="Normal 2 7 4 18" xfId="1699"/>
    <cellStyle name="Normal 2 7 4 19" xfId="1700"/>
    <cellStyle name="Normal 2 7 4 2" xfId="1701"/>
    <cellStyle name="Normal 2 7 4 20" xfId="1702"/>
    <cellStyle name="Normal 2 7 4 21" xfId="1703"/>
    <cellStyle name="Normal 2 7 4 3" xfId="1704"/>
    <cellStyle name="Normal 2 7 4 3 2" xfId="1705"/>
    <cellStyle name="Normal 2 7 4 3 3" xfId="1706"/>
    <cellStyle name="Normal 2 7 4 3 4" xfId="1707"/>
    <cellStyle name="Normal 2 7 4 4" xfId="1708"/>
    <cellStyle name="Normal 2 7 4 5" xfId="1709"/>
    <cellStyle name="Normal 2 7 4 6" xfId="1710"/>
    <cellStyle name="Normal 2 7 4 6 2" xfId="1711"/>
    <cellStyle name="Normal 2 7 4 6 3" xfId="1712"/>
    <cellStyle name="Normal 2 7 4 6 4" xfId="1713"/>
    <cellStyle name="Normal 2 7 4 7" xfId="1714"/>
    <cellStyle name="Normal 2 7 4 8" xfId="1715"/>
    <cellStyle name="Normal 2 7 4 9" xfId="1716"/>
    <cellStyle name="Normal 2 7 40" xfId="1717"/>
    <cellStyle name="Normal 2 7 41" xfId="1718"/>
    <cellStyle name="Normal 2 7 42" xfId="1719"/>
    <cellStyle name="Normal 2 7 43" xfId="1720"/>
    <cellStyle name="Normal 2 7 44" xfId="1721"/>
    <cellStyle name="Normal 2 7 45" xfId="1722"/>
    <cellStyle name="Normal 2 7 46" xfId="1723"/>
    <cellStyle name="Normal 2 7 47" xfId="1724"/>
    <cellStyle name="Normal 2 7 48" xfId="1725"/>
    <cellStyle name="Normal 2 7 49" xfId="1726"/>
    <cellStyle name="Normal 2 7 5" xfId="1727"/>
    <cellStyle name="Normal 2 7 50" xfId="1728"/>
    <cellStyle name="Normal 2 7 51" xfId="1729"/>
    <cellStyle name="Normal 2 7 52" xfId="1730"/>
    <cellStyle name="Normal 2 7 53" xfId="1731"/>
    <cellStyle name="Normal 2 7 54" xfId="1732"/>
    <cellStyle name="Normal 2 7 55" xfId="1733"/>
    <cellStyle name="Normal 2 7 56" xfId="1734"/>
    <cellStyle name="Normal 2 7 57" xfId="1735"/>
    <cellStyle name="Normal 2 7 58" xfId="1736"/>
    <cellStyle name="Normal 2 7 59" xfId="1737"/>
    <cellStyle name="Normal 2 7 6" xfId="1738"/>
    <cellStyle name="Normal 2 7 60" xfId="1739"/>
    <cellStyle name="Normal 2 7 61" xfId="1740"/>
    <cellStyle name="Normal 2 7 62" xfId="1741"/>
    <cellStyle name="Normal 2 7 63" xfId="1742"/>
    <cellStyle name="Normal 2 7 64" xfId="1743"/>
    <cellStyle name="Normal 2 7 65" xfId="1744"/>
    <cellStyle name="Normal 2 7 66" xfId="1745"/>
    <cellStyle name="Normal 2 7 67" xfId="1746"/>
    <cellStyle name="Normal 2 7 68" xfId="1747"/>
    <cellStyle name="Normal 2 7 69" xfId="1748"/>
    <cellStyle name="Normal 2 7 7" xfId="1749"/>
    <cellStyle name="Normal 2 7 70" xfId="1750"/>
    <cellStyle name="Normal 2 7 71" xfId="1751"/>
    <cellStyle name="Normal 2 7 72" xfId="1752"/>
    <cellStyle name="Normal 2 7 73" xfId="1753"/>
    <cellStyle name="Normal 2 7 8" xfId="1754"/>
    <cellStyle name="Normal 2 7 9" xfId="1755"/>
    <cellStyle name="Normal 2 8" xfId="1756"/>
    <cellStyle name="Normal 2 8 10" xfId="1757"/>
    <cellStyle name="Normal 2 8 11" xfId="1758"/>
    <cellStyle name="Normal 2 8 12" xfId="1759"/>
    <cellStyle name="Normal 2 8 13" xfId="1760"/>
    <cellStyle name="Normal 2 8 14" xfId="1761"/>
    <cellStyle name="Normal 2 8 15" xfId="1762"/>
    <cellStyle name="Normal 2 8 16" xfId="1763"/>
    <cellStyle name="Normal 2 8 17" xfId="1764"/>
    <cellStyle name="Normal 2 8 18" xfId="1765"/>
    <cellStyle name="Normal 2 8 19" xfId="1766"/>
    <cellStyle name="Normal 2 8 2" xfId="1767"/>
    <cellStyle name="Normal 2 8 2 2" xfId="1768"/>
    <cellStyle name="Normal 2 8 2 2 10" xfId="1769"/>
    <cellStyle name="Normal 2 8 2 2 11" xfId="1770"/>
    <cellStyle name="Normal 2 8 2 2 12" xfId="1771"/>
    <cellStyle name="Normal 2 8 2 2 13" xfId="1772"/>
    <cellStyle name="Normal 2 8 2 2 14" xfId="1773"/>
    <cellStyle name="Normal 2 8 2 2 15" xfId="1774"/>
    <cellStyle name="Normal 2 8 2 2 16" xfId="1775"/>
    <cellStyle name="Normal 2 8 2 2 17" xfId="1776"/>
    <cellStyle name="Normal 2 8 2 2 18" xfId="1777"/>
    <cellStyle name="Normal 2 8 2 2 19" xfId="1778"/>
    <cellStyle name="Normal 2 8 2 2 2" xfId="1779"/>
    <cellStyle name="Normal 2 8 2 2 20" xfId="1780"/>
    <cellStyle name="Normal 2 8 2 2 21" xfId="1781"/>
    <cellStyle name="Normal 2 8 2 2 22" xfId="1782"/>
    <cellStyle name="Normal 2 8 2 2 23" xfId="1783"/>
    <cellStyle name="Normal 2 8 2 2 3" xfId="1784"/>
    <cellStyle name="Normal 2 8 2 2 4" xfId="1785"/>
    <cellStyle name="Normal 2 8 2 2 5" xfId="1786"/>
    <cellStyle name="Normal 2 8 2 2 6" xfId="1787"/>
    <cellStyle name="Normal 2 8 2 2 7" xfId="1788"/>
    <cellStyle name="Normal 2 8 2 2 8" xfId="1789"/>
    <cellStyle name="Normal 2 8 2 2 9" xfId="1790"/>
    <cellStyle name="Normal 2 8 2 3" xfId="1791"/>
    <cellStyle name="Normal 2 8 2 3 2" xfId="1792"/>
    <cellStyle name="Normal 2 8 2 3 3" xfId="1793"/>
    <cellStyle name="Normal 2 8 2 4" xfId="1794"/>
    <cellStyle name="Normal 2 8 2 4 2" xfId="1795"/>
    <cellStyle name="Normal 2 8 2 4 3" xfId="1796"/>
    <cellStyle name="Normal 2 8 2 5" xfId="1797"/>
    <cellStyle name="Normal 2 8 2 5 2" xfId="1798"/>
    <cellStyle name="Normal 2 8 2 5 3" xfId="1799"/>
    <cellStyle name="Normal 2 8 2 6" xfId="1800"/>
    <cellStyle name="Normal 2 8 2 6 2" xfId="1801"/>
    <cellStyle name="Normal 2 8 2 6 3" xfId="1802"/>
    <cellStyle name="Normal 2 8 2 7" xfId="1803"/>
    <cellStyle name="Normal 2 8 2 7 2" xfId="1804"/>
    <cellStyle name="Normal 2 8 2 7 3" xfId="1805"/>
    <cellStyle name="Normal 2 8 2 7 4" xfId="1806"/>
    <cellStyle name="Normal 2 8 2 7 5" xfId="1807"/>
    <cellStyle name="Normal 2 8 2 8" xfId="1808"/>
    <cellStyle name="Normal 2 8 2 8 2" xfId="1809"/>
    <cellStyle name="Normal 2 8 2 8 3" xfId="1810"/>
    <cellStyle name="Normal 2 8 2 8 4" xfId="1811"/>
    <cellStyle name="Normal 2 8 2 9" xfId="1812"/>
    <cellStyle name="Normal 2 8 2 9 2" xfId="1813"/>
    <cellStyle name="Normal 2 8 2 9 3" xfId="1814"/>
    <cellStyle name="Normal 2 8 2 9 4" xfId="1815"/>
    <cellStyle name="Normal 2 8 20" xfId="1816"/>
    <cellStyle name="Normal 2 8 21" xfId="1817"/>
    <cellStyle name="Normal 2 8 22" xfId="1818"/>
    <cellStyle name="Normal 2 8 23" xfId="1819"/>
    <cellStyle name="Normal 2 8 24" xfId="1820"/>
    <cellStyle name="Normal 2 8 25" xfId="1821"/>
    <cellStyle name="Normal 2 8 26" xfId="1822"/>
    <cellStyle name="Normal 2 8 27" xfId="1823"/>
    <cellStyle name="Normal 2 8 28" xfId="1824"/>
    <cellStyle name="Normal 2 8 29" xfId="1825"/>
    <cellStyle name="Normal 2 8 3" xfId="1826"/>
    <cellStyle name="Normal 2 8 3 2" xfId="1827"/>
    <cellStyle name="Normal 2 8 3 2 2" xfId="1828"/>
    <cellStyle name="Normal 2 8 3 2 3" xfId="1829"/>
    <cellStyle name="Normal 2 8 3 2 4" xfId="1830"/>
    <cellStyle name="Normal 2 8 3 2 5" xfId="1831"/>
    <cellStyle name="Normal 2 8 3 3" xfId="1832"/>
    <cellStyle name="Normal 2 8 3 3 2" xfId="1833"/>
    <cellStyle name="Normal 2 8 3 3 3" xfId="1834"/>
    <cellStyle name="Normal 2 8 3 3 4" xfId="1835"/>
    <cellStyle name="Normal 2 8 3 3 5" xfId="1836"/>
    <cellStyle name="Normal 2 8 3 4" xfId="1837"/>
    <cellStyle name="Normal 2 8 3 4 2" xfId="1838"/>
    <cellStyle name="Normal 2 8 3 4 3" xfId="1839"/>
    <cellStyle name="Normal 2 8 3 4 4" xfId="1840"/>
    <cellStyle name="Normal 2 8 3 5" xfId="1841"/>
    <cellStyle name="Normal 2 8 3 5 2" xfId="1842"/>
    <cellStyle name="Normal 2 8 3 5 3" xfId="1843"/>
    <cellStyle name="Normal 2 8 3 5 4" xfId="1844"/>
    <cellStyle name="Normal 2 8 30" xfId="1845"/>
    <cellStyle name="Normal 2 8 31" xfId="1846"/>
    <cellStyle name="Normal 2 8 32" xfId="1847"/>
    <cellStyle name="Normal 2 8 33" xfId="1848"/>
    <cellStyle name="Normal 2 8 34" xfId="1849"/>
    <cellStyle name="Normal 2 8 35" xfId="1850"/>
    <cellStyle name="Normal 2 8 36" xfId="1851"/>
    <cellStyle name="Normal 2 8 37" xfId="1852"/>
    <cellStyle name="Normal 2 8 38" xfId="1853"/>
    <cellStyle name="Normal 2 8 39" xfId="1854"/>
    <cellStyle name="Normal 2 8 4" xfId="1855"/>
    <cellStyle name="Normal 2 8 4 10" xfId="1856"/>
    <cellStyle name="Normal 2 8 4 11" xfId="1857"/>
    <cellStyle name="Normal 2 8 4 12" xfId="1858"/>
    <cellStyle name="Normal 2 8 4 13" xfId="1859"/>
    <cellStyle name="Normal 2 8 4 14" xfId="1860"/>
    <cellStyle name="Normal 2 8 4 15" xfId="1861"/>
    <cellStyle name="Normal 2 8 4 16" xfId="1862"/>
    <cellStyle name="Normal 2 8 4 17" xfId="1863"/>
    <cellStyle name="Normal 2 8 4 18" xfId="1864"/>
    <cellStyle name="Normal 2 8 4 19" xfId="1865"/>
    <cellStyle name="Normal 2 8 4 2" xfId="1866"/>
    <cellStyle name="Normal 2 8 4 20" xfId="1867"/>
    <cellStyle name="Normal 2 8 4 21" xfId="1868"/>
    <cellStyle name="Normal 2 8 4 3" xfId="1869"/>
    <cellStyle name="Normal 2 8 4 3 2" xfId="1870"/>
    <cellStyle name="Normal 2 8 4 3 3" xfId="1871"/>
    <cellStyle name="Normal 2 8 4 3 4" xfId="1872"/>
    <cellStyle name="Normal 2 8 4 4" xfId="1873"/>
    <cellStyle name="Normal 2 8 4 5" xfId="1874"/>
    <cellStyle name="Normal 2 8 4 6" xfId="1875"/>
    <cellStyle name="Normal 2 8 4 6 2" xfId="1876"/>
    <cellStyle name="Normal 2 8 4 6 3" xfId="1877"/>
    <cellStyle name="Normal 2 8 4 6 4" xfId="1878"/>
    <cellStyle name="Normal 2 8 4 7" xfId="1879"/>
    <cellStyle name="Normal 2 8 4 8" xfId="1880"/>
    <cellStyle name="Normal 2 8 4 9" xfId="1881"/>
    <cellStyle name="Normal 2 8 40" xfId="1882"/>
    <cellStyle name="Normal 2 8 41" xfId="1883"/>
    <cellStyle name="Normal 2 8 42" xfId="1884"/>
    <cellStyle name="Normal 2 8 43" xfId="1885"/>
    <cellStyle name="Normal 2 8 44" xfId="1886"/>
    <cellStyle name="Normal 2 8 45" xfId="1887"/>
    <cellStyle name="Normal 2 8 46" xfId="1888"/>
    <cellStyle name="Normal 2 8 47" xfId="1889"/>
    <cellStyle name="Normal 2 8 48" xfId="1890"/>
    <cellStyle name="Normal 2 8 49" xfId="1891"/>
    <cellStyle name="Normal 2 8 5" xfId="1892"/>
    <cellStyle name="Normal 2 8 50" xfId="1893"/>
    <cellStyle name="Normal 2 8 51" xfId="1894"/>
    <cellStyle name="Normal 2 8 52" xfId="1895"/>
    <cellStyle name="Normal 2 8 53" xfId="1896"/>
    <cellStyle name="Normal 2 8 54" xfId="1897"/>
    <cellStyle name="Normal 2 8 55" xfId="1898"/>
    <cellStyle name="Normal 2 8 56" xfId="1899"/>
    <cellStyle name="Normal 2 8 57" xfId="1900"/>
    <cellStyle name="Normal 2 8 58" xfId="1901"/>
    <cellStyle name="Normal 2 8 59" xfId="1902"/>
    <cellStyle name="Normal 2 8 6" xfId="1903"/>
    <cellStyle name="Normal 2 8 60" xfId="1904"/>
    <cellStyle name="Normal 2 8 61" xfId="1905"/>
    <cellStyle name="Normal 2 8 62" xfId="1906"/>
    <cellStyle name="Normal 2 8 63" xfId="1907"/>
    <cellStyle name="Normal 2 8 64" xfId="1908"/>
    <cellStyle name="Normal 2 8 65" xfId="1909"/>
    <cellStyle name="Normal 2 8 66" xfId="1910"/>
    <cellStyle name="Normal 2 8 67" xfId="1911"/>
    <cellStyle name="Normal 2 8 68" xfId="1912"/>
    <cellStyle name="Normal 2 8 69" xfId="1913"/>
    <cellStyle name="Normal 2 8 7" xfId="1914"/>
    <cellStyle name="Normal 2 8 70" xfId="1915"/>
    <cellStyle name="Normal 2 8 71" xfId="1916"/>
    <cellStyle name="Normal 2 8 72" xfId="1917"/>
    <cellStyle name="Normal 2 8 73" xfId="1918"/>
    <cellStyle name="Normal 2 8 8" xfId="1919"/>
    <cellStyle name="Normal 2 8 9" xfId="1920"/>
    <cellStyle name="Normal 2 9" xfId="1921"/>
    <cellStyle name="Normal 2 9 2" xfId="1922"/>
    <cellStyle name="Normal 2 9 3" xfId="1923"/>
    <cellStyle name="Normal 20" xfId="1924"/>
    <cellStyle name="Normal 20 2" xfId="1925"/>
    <cellStyle name="Normal 20 3" xfId="1926"/>
    <cellStyle name="Normal 21 10" xfId="1927"/>
    <cellStyle name="Normal 21 11" xfId="1928"/>
    <cellStyle name="Normal 21 12" xfId="1929"/>
    <cellStyle name="Normal 21 13" xfId="1930"/>
    <cellStyle name="Normal 21 14" xfId="1931"/>
    <cellStyle name="Normal 21 15" xfId="1932"/>
    <cellStyle name="Normal 21 16" xfId="1933"/>
    <cellStyle name="Normal 21 17" xfId="1934"/>
    <cellStyle name="Normal 21 18" xfId="1935"/>
    <cellStyle name="Normal 21 19" xfId="1936"/>
    <cellStyle name="Normal 21 2" xfId="1937"/>
    <cellStyle name="Normal 21 2 2" xfId="1938"/>
    <cellStyle name="Normal 21 2 3" xfId="1939"/>
    <cellStyle name="Normal 21 20" xfId="1940"/>
    <cellStyle name="Normal 21 21" xfId="1941"/>
    <cellStyle name="Normal 21 22" xfId="1942"/>
    <cellStyle name="Normal 21 23" xfId="1943"/>
    <cellStyle name="Normal 21 24" xfId="1944"/>
    <cellStyle name="Normal 21 25" xfId="1945"/>
    <cellStyle name="Normal 21 26" xfId="1946"/>
    <cellStyle name="Normal 21 27" xfId="1947"/>
    <cellStyle name="Normal 21 28" xfId="1948"/>
    <cellStyle name="Normal 21 29" xfId="1949"/>
    <cellStyle name="Normal 21 3" xfId="1950"/>
    <cellStyle name="Normal 21 3 2" xfId="1951"/>
    <cellStyle name="Normal 21 3 3" xfId="1952"/>
    <cellStyle name="Normal 21 30" xfId="1953"/>
    <cellStyle name="Normal 21 31" xfId="1954"/>
    <cellStyle name="Normal 21 32" xfId="1955"/>
    <cellStyle name="Normal 21 33" xfId="1956"/>
    <cellStyle name="Normal 21 34" xfId="1957"/>
    <cellStyle name="Normal 21 35" xfId="1958"/>
    <cellStyle name="Normal 21 36" xfId="1959"/>
    <cellStyle name="Normal 21 37" xfId="1960"/>
    <cellStyle name="Normal 21 38" xfId="1961"/>
    <cellStyle name="Normal 21 39" xfId="1962"/>
    <cellStyle name="Normal 21 4" xfId="1963"/>
    <cellStyle name="Normal 21 40" xfId="1964"/>
    <cellStyle name="Normal 21 41" xfId="1965"/>
    <cellStyle name="Normal 21 42" xfId="1966"/>
    <cellStyle name="Normal 21 43" xfId="1967"/>
    <cellStyle name="Normal 21 44" xfId="1968"/>
    <cellStyle name="Normal 21 45" xfId="1969"/>
    <cellStyle name="Normal 21 46" xfId="1970"/>
    <cellStyle name="Normal 21 47" xfId="1971"/>
    <cellStyle name="Normal 21 48" xfId="1972"/>
    <cellStyle name="Normal 21 49" xfId="1973"/>
    <cellStyle name="Normal 21 5" xfId="1974"/>
    <cellStyle name="Normal 21 50" xfId="1975"/>
    <cellStyle name="Normal 21 51" xfId="1976"/>
    <cellStyle name="Normal 21 52" xfId="1977"/>
    <cellStyle name="Normal 21 53" xfId="1978"/>
    <cellStyle name="Normal 21 54" xfId="1979"/>
    <cellStyle name="Normal 21 55" xfId="1980"/>
    <cellStyle name="Normal 21 56" xfId="1981"/>
    <cellStyle name="Normal 21 57" xfId="1982"/>
    <cellStyle name="Normal 21 58" xfId="1983"/>
    <cellStyle name="Normal 21 59" xfId="1984"/>
    <cellStyle name="Normal 21 6" xfId="1985"/>
    <cellStyle name="Normal 21 60" xfId="1986"/>
    <cellStyle name="Normal 21 61" xfId="1987"/>
    <cellStyle name="Normal 21 62" xfId="1988"/>
    <cellStyle name="Normal 21 63" xfId="1989"/>
    <cellStyle name="Normal 21 64" xfId="1990"/>
    <cellStyle name="Normal 21 65" xfId="1991"/>
    <cellStyle name="Normal 21 66" xfId="1992"/>
    <cellStyle name="Normal 21 67" xfId="1993"/>
    <cellStyle name="Normal 21 68" xfId="1994"/>
    <cellStyle name="Normal 21 69" xfId="1995"/>
    <cellStyle name="Normal 21 7" xfId="1996"/>
    <cellStyle name="Normal 21 70" xfId="1997"/>
    <cellStyle name="Normal 21 8" xfId="1998"/>
    <cellStyle name="Normal 21 9" xfId="1999"/>
    <cellStyle name="Normal 22 10" xfId="2000"/>
    <cellStyle name="Normal 22 11" xfId="2001"/>
    <cellStyle name="Normal 22 12" xfId="2002"/>
    <cellStyle name="Normal 22 13" xfId="2003"/>
    <cellStyle name="Normal 22 14" xfId="2004"/>
    <cellStyle name="Normal 22 15" xfId="2005"/>
    <cellStyle name="Normal 22 16" xfId="2006"/>
    <cellStyle name="Normal 22 17" xfId="2007"/>
    <cellStyle name="Normal 22 18" xfId="2008"/>
    <cellStyle name="Normal 22 19" xfId="2009"/>
    <cellStyle name="Normal 22 2" xfId="2010"/>
    <cellStyle name="Normal 22 2 2" xfId="2011"/>
    <cellStyle name="Normal 22 2 3" xfId="2012"/>
    <cellStyle name="Normal 22 20" xfId="2013"/>
    <cellStyle name="Normal 22 21" xfId="2014"/>
    <cellStyle name="Normal 22 22" xfId="2015"/>
    <cellStyle name="Normal 22 23" xfId="2016"/>
    <cellStyle name="Normal 22 24" xfId="2017"/>
    <cellStyle name="Normal 22 25" xfId="2018"/>
    <cellStyle name="Normal 22 26" xfId="2019"/>
    <cellStyle name="Normal 22 27" xfId="2020"/>
    <cellStyle name="Normal 22 28" xfId="2021"/>
    <cellStyle name="Normal 22 29" xfId="2022"/>
    <cellStyle name="Normal 22 3" xfId="2023"/>
    <cellStyle name="Normal 22 3 2" xfId="2024"/>
    <cellStyle name="Normal 22 3 3" xfId="2025"/>
    <cellStyle name="Normal 22 30" xfId="2026"/>
    <cellStyle name="Normal 22 31" xfId="2027"/>
    <cellStyle name="Normal 22 32" xfId="2028"/>
    <cellStyle name="Normal 22 33" xfId="2029"/>
    <cellStyle name="Normal 22 34" xfId="2030"/>
    <cellStyle name="Normal 22 35" xfId="2031"/>
    <cellStyle name="Normal 22 36" xfId="2032"/>
    <cellStyle name="Normal 22 37" xfId="2033"/>
    <cellStyle name="Normal 22 38" xfId="2034"/>
    <cellStyle name="Normal 22 39" xfId="2035"/>
    <cellStyle name="Normal 22 4" xfId="2036"/>
    <cellStyle name="Normal 22 40" xfId="2037"/>
    <cellStyle name="Normal 22 41" xfId="2038"/>
    <cellStyle name="Normal 22 42" xfId="2039"/>
    <cellStyle name="Normal 22 43" xfId="2040"/>
    <cellStyle name="Normal 22 44" xfId="2041"/>
    <cellStyle name="Normal 22 45" xfId="2042"/>
    <cellStyle name="Normal 22 46" xfId="2043"/>
    <cellStyle name="Normal 22 47" xfId="2044"/>
    <cellStyle name="Normal 22 48" xfId="2045"/>
    <cellStyle name="Normal 22 49" xfId="2046"/>
    <cellStyle name="Normal 22 5" xfId="2047"/>
    <cellStyle name="Normal 22 50" xfId="2048"/>
    <cellStyle name="Normal 22 51" xfId="2049"/>
    <cellStyle name="Normal 22 52" xfId="2050"/>
    <cellStyle name="Normal 22 53" xfId="2051"/>
    <cellStyle name="Normal 22 54" xfId="2052"/>
    <cellStyle name="Normal 22 55" xfId="2053"/>
    <cellStyle name="Normal 22 56" xfId="2054"/>
    <cellStyle name="Normal 22 57" xfId="2055"/>
    <cellStyle name="Normal 22 58" xfId="2056"/>
    <cellStyle name="Normal 22 59" xfId="2057"/>
    <cellStyle name="Normal 22 6" xfId="2058"/>
    <cellStyle name="Normal 22 60" xfId="2059"/>
    <cellStyle name="Normal 22 61" xfId="2060"/>
    <cellStyle name="Normal 22 62" xfId="2061"/>
    <cellStyle name="Normal 22 63" xfId="2062"/>
    <cellStyle name="Normal 22 64" xfId="2063"/>
    <cellStyle name="Normal 22 65" xfId="2064"/>
    <cellStyle name="Normal 22 66" xfId="2065"/>
    <cellStyle name="Normal 22 67" xfId="2066"/>
    <cellStyle name="Normal 22 68" xfId="2067"/>
    <cellStyle name="Normal 22 7" xfId="2068"/>
    <cellStyle name="Normal 22 8" xfId="2069"/>
    <cellStyle name="Normal 22 9" xfId="2070"/>
    <cellStyle name="Normal 23 10" xfId="2071"/>
    <cellStyle name="Normal 23 11" xfId="2072"/>
    <cellStyle name="Normal 23 12" xfId="2073"/>
    <cellStyle name="Normal 23 13" xfId="2074"/>
    <cellStyle name="Normal 23 14" xfId="2075"/>
    <cellStyle name="Normal 23 15" xfId="2076"/>
    <cellStyle name="Normal 23 16" xfId="2077"/>
    <cellStyle name="Normal 23 17" xfId="2078"/>
    <cellStyle name="Normal 23 18" xfId="2079"/>
    <cellStyle name="Normal 23 19" xfId="2080"/>
    <cellStyle name="Normal 23 2" xfId="2081"/>
    <cellStyle name="Normal 23 2 2" xfId="2082"/>
    <cellStyle name="Normal 23 2 3" xfId="2083"/>
    <cellStyle name="Normal 23 20" xfId="2084"/>
    <cellStyle name="Normal 23 21" xfId="2085"/>
    <cellStyle name="Normal 23 22" xfId="2086"/>
    <cellStyle name="Normal 23 23" xfId="2087"/>
    <cellStyle name="Normal 23 24" xfId="2088"/>
    <cellStyle name="Normal 23 25" xfId="2089"/>
    <cellStyle name="Normal 23 26" xfId="2090"/>
    <cellStyle name="Normal 23 27" xfId="2091"/>
    <cellStyle name="Normal 23 28" xfId="2092"/>
    <cellStyle name="Normal 23 29" xfId="2093"/>
    <cellStyle name="Normal 23 3" xfId="2094"/>
    <cellStyle name="Normal 23 3 2" xfId="2095"/>
    <cellStyle name="Normal 23 3 3" xfId="2096"/>
    <cellStyle name="Normal 23 30" xfId="2097"/>
    <cellStyle name="Normal 23 31" xfId="2098"/>
    <cellStyle name="Normal 23 32" xfId="2099"/>
    <cellStyle name="Normal 23 33" xfId="2100"/>
    <cellStyle name="Normal 23 34" xfId="2101"/>
    <cellStyle name="Normal 23 35" xfId="2102"/>
    <cellStyle name="Normal 23 36" xfId="2103"/>
    <cellStyle name="Normal 23 37" xfId="2104"/>
    <cellStyle name="Normal 23 38" xfId="2105"/>
    <cellStyle name="Normal 23 39" xfId="2106"/>
    <cellStyle name="Normal 23 4" xfId="2107"/>
    <cellStyle name="Normal 23 40" xfId="2108"/>
    <cellStyle name="Normal 23 41" xfId="2109"/>
    <cellStyle name="Normal 23 42" xfId="2110"/>
    <cellStyle name="Normal 23 43" xfId="2111"/>
    <cellStyle name="Normal 23 44" xfId="2112"/>
    <cellStyle name="Normal 23 45" xfId="2113"/>
    <cellStyle name="Normal 23 46" xfId="2114"/>
    <cellStyle name="Normal 23 47" xfId="2115"/>
    <cellStyle name="Normal 23 48" xfId="2116"/>
    <cellStyle name="Normal 23 49" xfId="2117"/>
    <cellStyle name="Normal 23 5" xfId="2118"/>
    <cellStyle name="Normal 23 50" xfId="2119"/>
    <cellStyle name="Normal 23 51" xfId="2120"/>
    <cellStyle name="Normal 23 52" xfId="2121"/>
    <cellStyle name="Normal 23 53" xfId="2122"/>
    <cellStyle name="Normal 23 54" xfId="2123"/>
    <cellStyle name="Normal 23 55" xfId="2124"/>
    <cellStyle name="Normal 23 56" xfId="2125"/>
    <cellStyle name="Normal 23 57" xfId="2126"/>
    <cellStyle name="Normal 23 58" xfId="2127"/>
    <cellStyle name="Normal 23 59" xfId="2128"/>
    <cellStyle name="Normal 23 6" xfId="2129"/>
    <cellStyle name="Normal 23 60" xfId="2130"/>
    <cellStyle name="Normal 23 61" xfId="2131"/>
    <cellStyle name="Normal 23 62" xfId="2132"/>
    <cellStyle name="Normal 23 63" xfId="2133"/>
    <cellStyle name="Normal 23 64" xfId="2134"/>
    <cellStyle name="Normal 23 65" xfId="2135"/>
    <cellStyle name="Normal 23 66" xfId="2136"/>
    <cellStyle name="Normal 23 67" xfId="2137"/>
    <cellStyle name="Normal 23 68" xfId="2138"/>
    <cellStyle name="Normal 23 69" xfId="2139"/>
    <cellStyle name="Normal 23 7" xfId="2140"/>
    <cellStyle name="Normal 23 8" xfId="2141"/>
    <cellStyle name="Normal 23 9" xfId="2142"/>
    <cellStyle name="Normal 24 2" xfId="2143"/>
    <cellStyle name="Normal 24 2 2" xfId="2144"/>
    <cellStyle name="Normal 24 2 3" xfId="2145"/>
    <cellStyle name="Normal 24 3" xfId="2146"/>
    <cellStyle name="Normal 24 3 2" xfId="2147"/>
    <cellStyle name="Normal 24 3 3" xfId="2148"/>
    <cellStyle name="Normal 24 4" xfId="2149"/>
    <cellStyle name="Normal 24 5" xfId="2150"/>
    <cellStyle name="Normal 24 6" xfId="2151"/>
    <cellStyle name="Normal 24 7" xfId="2152"/>
    <cellStyle name="Normal 24 8" xfId="2153"/>
    <cellStyle name="Normal 24 9" xfId="2154"/>
    <cellStyle name="Normal 25 2" xfId="2155"/>
    <cellStyle name="Normal 25 3" xfId="2156"/>
    <cellStyle name="Normal 25 4" xfId="2157"/>
    <cellStyle name="Normal 25 5" xfId="2158"/>
    <cellStyle name="Normal 25 6" xfId="2159"/>
    <cellStyle name="Normal 25 7" xfId="2160"/>
    <cellStyle name="Normal 26 2" xfId="2161"/>
    <cellStyle name="Normal 26 3" xfId="2162"/>
    <cellStyle name="Normal 26 4" xfId="2163"/>
    <cellStyle name="Normal 26 5" xfId="2164"/>
    <cellStyle name="Normal 26 6" xfId="2165"/>
    <cellStyle name="Normal 26 7" xfId="2166"/>
    <cellStyle name="Normal 27 10" xfId="2167"/>
    <cellStyle name="Normal 27 11" xfId="2168"/>
    <cellStyle name="Normal 27 12" xfId="2169"/>
    <cellStyle name="Normal 27 13" xfId="2170"/>
    <cellStyle name="Normal 27 14" xfId="2171"/>
    <cellStyle name="Normal 27 15" xfId="2172"/>
    <cellStyle name="Normal 27 16" xfId="2173"/>
    <cellStyle name="Normal 27 17" xfId="2174"/>
    <cellStyle name="Normal 27 18" xfId="2175"/>
    <cellStyle name="Normal 27 19" xfId="2176"/>
    <cellStyle name="Normal 27 2" xfId="2177"/>
    <cellStyle name="Normal 27 3" xfId="2178"/>
    <cellStyle name="Normal 27 4" xfId="2179"/>
    <cellStyle name="Normal 27 5" xfId="2180"/>
    <cellStyle name="Normal 27 6" xfId="2181"/>
    <cellStyle name="Normal 27 7" xfId="2182"/>
    <cellStyle name="Normal 27 8" xfId="2183"/>
    <cellStyle name="Normal 27 9" xfId="2184"/>
    <cellStyle name="Normal 28 10" xfId="2185"/>
    <cellStyle name="Normal 28 11" xfId="2186"/>
    <cellStyle name="Normal 28 12" xfId="2187"/>
    <cellStyle name="Normal 28 13" xfId="2188"/>
    <cellStyle name="Normal 28 14" xfId="2189"/>
    <cellStyle name="Normal 28 15" xfId="2190"/>
    <cellStyle name="Normal 28 16" xfId="2191"/>
    <cellStyle name="Normal 28 17" xfId="2192"/>
    <cellStyle name="Normal 28 18" xfId="2193"/>
    <cellStyle name="Normal 28 19" xfId="2194"/>
    <cellStyle name="Normal 28 2" xfId="2195"/>
    <cellStyle name="Normal 28 3" xfId="2196"/>
    <cellStyle name="Normal 28 4" xfId="2197"/>
    <cellStyle name="Normal 28 5" xfId="2198"/>
    <cellStyle name="Normal 28 6" xfId="2199"/>
    <cellStyle name="Normal 28 7" xfId="2200"/>
    <cellStyle name="Normal 28 8" xfId="2201"/>
    <cellStyle name="Normal 28 9" xfId="2202"/>
    <cellStyle name="Normal 29 10" xfId="2203"/>
    <cellStyle name="Normal 29 11" xfId="2204"/>
    <cellStyle name="Normal 29 12" xfId="2205"/>
    <cellStyle name="Normal 29 13" xfId="2206"/>
    <cellStyle name="Normal 29 14" xfId="2207"/>
    <cellStyle name="Normal 29 15" xfId="2208"/>
    <cellStyle name="Normal 29 16" xfId="2209"/>
    <cellStyle name="Normal 29 2" xfId="2210"/>
    <cellStyle name="Normal 29 3" xfId="2211"/>
    <cellStyle name="Normal 29 4" xfId="2212"/>
    <cellStyle name="Normal 29 5" xfId="2213"/>
    <cellStyle name="Normal 29 6" xfId="2214"/>
    <cellStyle name="Normal 29 7" xfId="2215"/>
    <cellStyle name="Normal 29 8" xfId="2216"/>
    <cellStyle name="Normal 29 9" xfId="2217"/>
    <cellStyle name="Normal 3" xfId="2218"/>
    <cellStyle name="Normal 3 10" xfId="2219"/>
    <cellStyle name="Normal 3 10 2" xfId="2220"/>
    <cellStyle name="Normal 3 10 3" xfId="2221"/>
    <cellStyle name="Normal 3 11" xfId="2222"/>
    <cellStyle name="Normal 3 11 2" xfId="2223"/>
    <cellStyle name="Normal 3 11 3" xfId="2224"/>
    <cellStyle name="Normal 3 12" xfId="2225"/>
    <cellStyle name="Normal 3 12 2" xfId="2226"/>
    <cellStyle name="Normal 3 12 3" xfId="2227"/>
    <cellStyle name="Normal 3 13" xfId="2228"/>
    <cellStyle name="Normal 3 13 2" xfId="2229"/>
    <cellStyle name="Normal 3 13 3" xfId="2230"/>
    <cellStyle name="Normal 3 14" xfId="2231"/>
    <cellStyle name="Normal 3 14 2" xfId="2232"/>
    <cellStyle name="Normal 3 14 3" xfId="2233"/>
    <cellStyle name="Normal 3 15" xfId="2234"/>
    <cellStyle name="Normal 3 15 2" xfId="2235"/>
    <cellStyle name="Normal 3 15 3" xfId="2236"/>
    <cellStyle name="Normal 3 16" xfId="2237"/>
    <cellStyle name="Normal 3 16 2" xfId="2238"/>
    <cellStyle name="Normal 3 16 3" xfId="2239"/>
    <cellStyle name="Normal 3 17" xfId="2240"/>
    <cellStyle name="Normal 3 17 2" xfId="2241"/>
    <cellStyle name="Normal 3 17 3" xfId="2242"/>
    <cellStyle name="Normal 3 18" xfId="2243"/>
    <cellStyle name="Normal 3 18 2" xfId="2244"/>
    <cellStyle name="Normal 3 18 3" xfId="2245"/>
    <cellStyle name="Normal 3 19" xfId="2246"/>
    <cellStyle name="Normal 3 19 2" xfId="2247"/>
    <cellStyle name="Normal 3 19 3" xfId="2248"/>
    <cellStyle name="Normal 3 2" xfId="2249"/>
    <cellStyle name="Normal 3 2 2" xfId="2250"/>
    <cellStyle name="Normal 3 2 2 2" xfId="2251"/>
    <cellStyle name="Normal 3 2 2 2 2" xfId="2252"/>
    <cellStyle name="Normal 3 2 2 2 3" xfId="2253"/>
    <cellStyle name="Normal 3 2 2 3" xfId="2254"/>
    <cellStyle name="Normal 3 2 2 3 2" xfId="2255"/>
    <cellStyle name="Normal 3 2 2 3 3" xfId="2256"/>
    <cellStyle name="Normal 3 2 3" xfId="2257"/>
    <cellStyle name="Normal 3 2 4" xfId="2258"/>
    <cellStyle name="Normal 3 2 5" xfId="2259"/>
    <cellStyle name="Normal 3 20" xfId="2260"/>
    <cellStyle name="Normal 3 20 2" xfId="2261"/>
    <cellStyle name="Normal 3 20 3" xfId="2262"/>
    <cellStyle name="Normal 3 21" xfId="2263"/>
    <cellStyle name="Normal 3 21 2" xfId="2264"/>
    <cellStyle name="Normal 3 21 3" xfId="2265"/>
    <cellStyle name="Normal 3 22" xfId="2266"/>
    <cellStyle name="Normal 3 22 2" xfId="2267"/>
    <cellStyle name="Normal 3 22 3" xfId="2268"/>
    <cellStyle name="Normal 3 23" xfId="2269"/>
    <cellStyle name="Normal 3 23 2" xfId="2270"/>
    <cellStyle name="Normal 3 23 3" xfId="2271"/>
    <cellStyle name="Normal 3 24" xfId="2272"/>
    <cellStyle name="Normal 3 24 2" xfId="2273"/>
    <cellStyle name="Normal 3 24 3" xfId="2274"/>
    <cellStyle name="Normal 3 25" xfId="2275"/>
    <cellStyle name="Normal 3 25 2" xfId="2276"/>
    <cellStyle name="Normal 3 25 3" xfId="2277"/>
    <cellStyle name="Normal 3 26" xfId="2278"/>
    <cellStyle name="Normal 3 26 2" xfId="2279"/>
    <cellStyle name="Normal 3 26 3" xfId="2280"/>
    <cellStyle name="Normal 3 27" xfId="2281"/>
    <cellStyle name="Normal 3 27 2" xfId="2282"/>
    <cellStyle name="Normal 3 27 3" xfId="2283"/>
    <cellStyle name="Normal 3 28" xfId="2284"/>
    <cellStyle name="Normal 3 28 2" xfId="2285"/>
    <cellStyle name="Normal 3 28 3" xfId="2286"/>
    <cellStyle name="Normal 3 29" xfId="2287"/>
    <cellStyle name="Normal 3 29 2" xfId="2288"/>
    <cellStyle name="Normal 3 29 3" xfId="2289"/>
    <cellStyle name="Normal 3 3" xfId="2290"/>
    <cellStyle name="Normal 3 3 2" xfId="2291"/>
    <cellStyle name="Normal 3 3 2 2" xfId="2292"/>
    <cellStyle name="Normal 3 3 2 2 2" xfId="2293"/>
    <cellStyle name="Normal 3 3 2 2 3" xfId="2294"/>
    <cellStyle name="Normal 3 3 2 3" xfId="2295"/>
    <cellStyle name="Normal 3 3 2 3 2" xfId="2296"/>
    <cellStyle name="Normal 3 3 2 3 3" xfId="2297"/>
    <cellStyle name="Normal 3 3 3" xfId="2298"/>
    <cellStyle name="Normal 3 3 4" xfId="2299"/>
    <cellStyle name="Normal 3 3 5" xfId="2300"/>
    <cellStyle name="Normal 3 30" xfId="2301"/>
    <cellStyle name="Normal 3 30 2" xfId="2302"/>
    <cellStyle name="Normal 3 30 3" xfId="2303"/>
    <cellStyle name="Normal 3 31" xfId="2304"/>
    <cellStyle name="Normal 3 31 2" xfId="2305"/>
    <cellStyle name="Normal 3 31 3" xfId="2306"/>
    <cellStyle name="Normal 3 32" xfId="2307"/>
    <cellStyle name="Normal 3 32 2" xfId="2308"/>
    <cellStyle name="Normal 3 32 3" xfId="2309"/>
    <cellStyle name="Normal 3 33" xfId="2310"/>
    <cellStyle name="Normal 3 33 2" xfId="2311"/>
    <cellStyle name="Normal 3 33 3" xfId="2312"/>
    <cellStyle name="Normal 3 34" xfId="2313"/>
    <cellStyle name="Normal 3 34 2" xfId="2314"/>
    <cellStyle name="Normal 3 34 3" xfId="2315"/>
    <cellStyle name="Normal 3 35" xfId="2316"/>
    <cellStyle name="Normal 3 35 2" xfId="2317"/>
    <cellStyle name="Normal 3 35 3" xfId="2318"/>
    <cellStyle name="Normal 3 36" xfId="2319"/>
    <cellStyle name="Normal 3 36 2" xfId="2320"/>
    <cellStyle name="Normal 3 36 3" xfId="2321"/>
    <cellStyle name="Normal 3 37" xfId="2322"/>
    <cellStyle name="Normal 3 37 2" xfId="2323"/>
    <cellStyle name="Normal 3 37 3" xfId="2324"/>
    <cellStyle name="Normal 3 38" xfId="2325"/>
    <cellStyle name="Normal 3 38 2" xfId="2326"/>
    <cellStyle name="Normal 3 38 3" xfId="2327"/>
    <cellStyle name="Normal 3 39" xfId="2328"/>
    <cellStyle name="Normal 3 39 2" xfId="2329"/>
    <cellStyle name="Normal 3 39 3" xfId="2330"/>
    <cellStyle name="Normal 3 4" xfId="2331"/>
    <cellStyle name="Normal 3 4 2" xfId="2332"/>
    <cellStyle name="Normal 3 4 2 2" xfId="2333"/>
    <cellStyle name="Normal 3 4 2 2 2" xfId="2334"/>
    <cellStyle name="Normal 3 4 2 2 3" xfId="2335"/>
    <cellStyle name="Normal 3 4 2 3" xfId="2336"/>
    <cellStyle name="Normal 3 4 2 3 2" xfId="2337"/>
    <cellStyle name="Normal 3 4 2 3 3" xfId="2338"/>
    <cellStyle name="Normal 3 4 3" xfId="2339"/>
    <cellStyle name="Normal 3 4 4" xfId="2340"/>
    <cellStyle name="Normal 3 4 5" xfId="2341"/>
    <cellStyle name="Normal 3 40" xfId="2342"/>
    <cellStyle name="Normal 3 40 2" xfId="2343"/>
    <cellStyle name="Normal 3 40 3" xfId="2344"/>
    <cellStyle name="Normal 3 41" xfId="2345"/>
    <cellStyle name="Normal 3 41 2" xfId="2346"/>
    <cellStyle name="Normal 3 41 3" xfId="2347"/>
    <cellStyle name="Normal 3 42" xfId="2348"/>
    <cellStyle name="Normal 3 42 2" xfId="2349"/>
    <cellStyle name="Normal 3 42 3" xfId="2350"/>
    <cellStyle name="Normal 3 43" xfId="2351"/>
    <cellStyle name="Normal 3 43 2" xfId="2352"/>
    <cellStyle name="Normal 3 43 3" xfId="2353"/>
    <cellStyle name="Normal 3 44" xfId="2354"/>
    <cellStyle name="Normal 3 44 2" xfId="2355"/>
    <cellStyle name="Normal 3 44 3" xfId="2356"/>
    <cellStyle name="Normal 3 45" xfId="2357"/>
    <cellStyle name="Normal 3 46" xfId="2358"/>
    <cellStyle name="Normal 3 47" xfId="2359"/>
    <cellStyle name="Normal 3 48" xfId="2360"/>
    <cellStyle name="Normal 3 49" xfId="2361"/>
    <cellStyle name="Normal 3 5" xfId="2362"/>
    <cellStyle name="Normal 3 5 2" xfId="2363"/>
    <cellStyle name="Normal 3 5 3" xfId="2364"/>
    <cellStyle name="Normal 3 50" xfId="2365"/>
    <cellStyle name="Normal 3 51" xfId="2366"/>
    <cellStyle name="Normal 3 52" xfId="2367"/>
    <cellStyle name="Normal 3 53" xfId="2368"/>
    <cellStyle name="Normal 3 54" xfId="2369"/>
    <cellStyle name="Normal 3 55" xfId="2370"/>
    <cellStyle name="Normal 3 56" xfId="2371"/>
    <cellStyle name="Normal 3 6" xfId="2372"/>
    <cellStyle name="Normal 3 6 2" xfId="2373"/>
    <cellStyle name="Normal 3 6 3" xfId="2374"/>
    <cellStyle name="Normal 3 7" xfId="2375"/>
    <cellStyle name="Normal 3 7 2" xfId="2376"/>
    <cellStyle name="Normal 3 7 3" xfId="2377"/>
    <cellStyle name="Normal 3 8" xfId="2378"/>
    <cellStyle name="Normal 3 8 2" xfId="2379"/>
    <cellStyle name="Normal 3 8 3" xfId="2380"/>
    <cellStyle name="Normal 3 9" xfId="2381"/>
    <cellStyle name="Normal 3 9 2" xfId="2382"/>
    <cellStyle name="Normal 3 9 3" xfId="2383"/>
    <cellStyle name="Normal 31 10" xfId="2384"/>
    <cellStyle name="Normal 31 11" xfId="2385"/>
    <cellStyle name="Normal 31 12" xfId="2386"/>
    <cellStyle name="Normal 31 13" xfId="2387"/>
    <cellStyle name="Normal 31 14" xfId="2388"/>
    <cellStyle name="Normal 31 15" xfId="2389"/>
    <cellStyle name="Normal 31 16" xfId="2390"/>
    <cellStyle name="Normal 31 17" xfId="2391"/>
    <cellStyle name="Normal 31 18" xfId="2392"/>
    <cellStyle name="Normal 31 19" xfId="2393"/>
    <cellStyle name="Normal 31 2" xfId="2394"/>
    <cellStyle name="Normal 31 20" xfId="2395"/>
    <cellStyle name="Normal 31 3" xfId="2396"/>
    <cellStyle name="Normal 31 4" xfId="2397"/>
    <cellStyle name="Normal 31 5" xfId="2398"/>
    <cellStyle name="Normal 31 6" xfId="2399"/>
    <cellStyle name="Normal 31 7" xfId="2400"/>
    <cellStyle name="Normal 31 8" xfId="2401"/>
    <cellStyle name="Normal 31 9" xfId="2402"/>
    <cellStyle name="Normal 33 10" xfId="2403"/>
    <cellStyle name="Normal 33 11" xfId="2404"/>
    <cellStyle name="Normal 33 12" xfId="2405"/>
    <cellStyle name="Normal 33 13" xfId="2406"/>
    <cellStyle name="Normal 33 14" xfId="2407"/>
    <cellStyle name="Normal 33 15" xfId="2408"/>
    <cellStyle name="Normal 33 16" xfId="2409"/>
    <cellStyle name="Normal 33 17" xfId="2410"/>
    <cellStyle name="Normal 33 18" xfId="2411"/>
    <cellStyle name="Normal 33 19" xfId="2412"/>
    <cellStyle name="Normal 33 2" xfId="2413"/>
    <cellStyle name="Normal 33 20" xfId="2414"/>
    <cellStyle name="Normal 33 21" xfId="2415"/>
    <cellStyle name="Normal 33 22" xfId="2416"/>
    <cellStyle name="Normal 33 23" xfId="2417"/>
    <cellStyle name="Normal 33 24" xfId="2418"/>
    <cellStyle name="Normal 33 3" xfId="2419"/>
    <cellStyle name="Normal 33 4" xfId="2420"/>
    <cellStyle name="Normal 33 5" xfId="2421"/>
    <cellStyle name="Normal 33 6" xfId="2422"/>
    <cellStyle name="Normal 33 7" xfId="2423"/>
    <cellStyle name="Normal 33 8" xfId="2424"/>
    <cellStyle name="Normal 33 9" xfId="2425"/>
    <cellStyle name="Normal 34 10" xfId="2426"/>
    <cellStyle name="Normal 34 11" xfId="2427"/>
    <cellStyle name="Normal 34 12" xfId="2428"/>
    <cellStyle name="Normal 34 13" xfId="2429"/>
    <cellStyle name="Normal 34 14" xfId="2430"/>
    <cellStyle name="Normal 34 15" xfId="2431"/>
    <cellStyle name="Normal 34 16" xfId="2432"/>
    <cellStyle name="Normal 34 17" xfId="2433"/>
    <cellStyle name="Normal 34 18" xfId="2434"/>
    <cellStyle name="Normal 34 19" xfId="2435"/>
    <cellStyle name="Normal 34 2" xfId="2436"/>
    <cellStyle name="Normal 34 20" xfId="2437"/>
    <cellStyle name="Normal 34 3" xfId="2438"/>
    <cellStyle name="Normal 34 4" xfId="2439"/>
    <cellStyle name="Normal 34 5" xfId="2440"/>
    <cellStyle name="Normal 34 6" xfId="2441"/>
    <cellStyle name="Normal 34 7" xfId="2442"/>
    <cellStyle name="Normal 34 8" xfId="2443"/>
    <cellStyle name="Normal 34 9" xfId="2444"/>
    <cellStyle name="Normal 35 10" xfId="2445"/>
    <cellStyle name="Normal 35 11" xfId="2446"/>
    <cellStyle name="Normal 35 12" xfId="2447"/>
    <cellStyle name="Normal 35 13" xfId="2448"/>
    <cellStyle name="Normal 35 14" xfId="2449"/>
    <cellStyle name="Normal 35 15" xfId="2450"/>
    <cellStyle name="Normal 35 16" xfId="2451"/>
    <cellStyle name="Normal 35 17" xfId="2452"/>
    <cellStyle name="Normal 35 18" xfId="2453"/>
    <cellStyle name="Normal 35 19" xfId="2454"/>
    <cellStyle name="Normal 35 2" xfId="2455"/>
    <cellStyle name="Normal 35 20" xfId="2456"/>
    <cellStyle name="Normal 35 3" xfId="2457"/>
    <cellStyle name="Normal 35 4" xfId="2458"/>
    <cellStyle name="Normal 35 5" xfId="2459"/>
    <cellStyle name="Normal 35 6" xfId="2460"/>
    <cellStyle name="Normal 35 7" xfId="2461"/>
    <cellStyle name="Normal 35 8" xfId="2462"/>
    <cellStyle name="Normal 35 9" xfId="2463"/>
    <cellStyle name="Normal 37 10" xfId="2464"/>
    <cellStyle name="Normal 37 11" xfId="2465"/>
    <cellStyle name="Normal 37 12" xfId="2466"/>
    <cellStyle name="Normal 37 13" xfId="2467"/>
    <cellStyle name="Normal 37 14" xfId="2468"/>
    <cellStyle name="Normal 37 15" xfId="2469"/>
    <cellStyle name="Normal 37 16" xfId="2470"/>
    <cellStyle name="Normal 37 17" xfId="2471"/>
    <cellStyle name="Normal 37 18" xfId="2472"/>
    <cellStyle name="Normal 37 19" xfId="2473"/>
    <cellStyle name="Normal 37 2" xfId="2474"/>
    <cellStyle name="Normal 37 20" xfId="2475"/>
    <cellStyle name="Normal 37 21" xfId="2476"/>
    <cellStyle name="Normal 37 3" xfId="2477"/>
    <cellStyle name="Normal 37 4" xfId="2478"/>
    <cellStyle name="Normal 37 5" xfId="2479"/>
    <cellStyle name="Normal 37 6" xfId="2480"/>
    <cellStyle name="Normal 37 7" xfId="2481"/>
    <cellStyle name="Normal 37 8" xfId="2482"/>
    <cellStyle name="Normal 37 9" xfId="2483"/>
    <cellStyle name="Normal 38 10" xfId="2484"/>
    <cellStyle name="Normal 38 11" xfId="2485"/>
    <cellStyle name="Normal 38 12" xfId="2486"/>
    <cellStyle name="Normal 38 13" xfId="2487"/>
    <cellStyle name="Normal 38 14" xfId="2488"/>
    <cellStyle name="Normal 38 15" xfId="2489"/>
    <cellStyle name="Normal 38 16" xfId="2490"/>
    <cellStyle name="Normal 38 17" xfId="2491"/>
    <cellStyle name="Normal 38 18" xfId="2492"/>
    <cellStyle name="Normal 38 19" xfId="2493"/>
    <cellStyle name="Normal 38 2" xfId="2494"/>
    <cellStyle name="Normal 38 20" xfId="2495"/>
    <cellStyle name="Normal 38 3" xfId="2496"/>
    <cellStyle name="Normal 38 4" xfId="2497"/>
    <cellStyle name="Normal 38 5" xfId="2498"/>
    <cellStyle name="Normal 38 6" xfId="2499"/>
    <cellStyle name="Normal 38 7" xfId="2500"/>
    <cellStyle name="Normal 38 8" xfId="2501"/>
    <cellStyle name="Normal 38 9" xfId="2502"/>
    <cellStyle name="Normal 39 10" xfId="2503"/>
    <cellStyle name="Normal 39 11" xfId="2504"/>
    <cellStyle name="Normal 39 12" xfId="2505"/>
    <cellStyle name="Normal 39 13" xfId="2506"/>
    <cellStyle name="Normal 39 14" xfId="2507"/>
    <cellStyle name="Normal 39 15" xfId="2508"/>
    <cellStyle name="Normal 39 16" xfId="2509"/>
    <cellStyle name="Normal 39 17" xfId="2510"/>
    <cellStyle name="Normal 39 18" xfId="2511"/>
    <cellStyle name="Normal 39 19" xfId="2512"/>
    <cellStyle name="Normal 39 2" xfId="2513"/>
    <cellStyle name="Normal 39 20" xfId="2514"/>
    <cellStyle name="Normal 39 3" xfId="2515"/>
    <cellStyle name="Normal 39 4" xfId="2516"/>
    <cellStyle name="Normal 39 5" xfId="2517"/>
    <cellStyle name="Normal 39 6" xfId="2518"/>
    <cellStyle name="Normal 39 7" xfId="2519"/>
    <cellStyle name="Normal 39 8" xfId="2520"/>
    <cellStyle name="Normal 39 9" xfId="2521"/>
    <cellStyle name="Normal 4" xfId="2522"/>
    <cellStyle name="Normal 4 10" xfId="2523"/>
    <cellStyle name="Normal 4 10 2" xfId="2524"/>
    <cellStyle name="Normal 4 10 3" xfId="2525"/>
    <cellStyle name="Normal 4 11" xfId="2526"/>
    <cellStyle name="Normal 4 11 2" xfId="2527"/>
    <cellStyle name="Normal 4 11 3" xfId="2528"/>
    <cellStyle name="Normal 4 12" xfId="2529"/>
    <cellStyle name="Normal 4 12 2" xfId="2530"/>
    <cellStyle name="Normal 4 12 3" xfId="2531"/>
    <cellStyle name="Normal 4 13" xfId="2532"/>
    <cellStyle name="Normal 4 13 2" xfId="2533"/>
    <cellStyle name="Normal 4 13 3" xfId="2534"/>
    <cellStyle name="Normal 4 14" xfId="2535"/>
    <cellStyle name="Normal 4 14 2" xfId="2536"/>
    <cellStyle name="Normal 4 14 3" xfId="2537"/>
    <cellStyle name="Normal 4 15" xfId="2538"/>
    <cellStyle name="Normal 4 15 2" xfId="2539"/>
    <cellStyle name="Normal 4 15 3" xfId="2540"/>
    <cellStyle name="Normal 4 16" xfId="2541"/>
    <cellStyle name="Normal 4 16 2" xfId="2542"/>
    <cellStyle name="Normal 4 16 3" xfId="2543"/>
    <cellStyle name="Normal 4 17" xfId="2544"/>
    <cellStyle name="Normal 4 17 2" xfId="2545"/>
    <cellStyle name="Normal 4 17 3" xfId="2546"/>
    <cellStyle name="Normal 4 18" xfId="2547"/>
    <cellStyle name="Normal 4 18 2" xfId="2548"/>
    <cellStyle name="Normal 4 18 3" xfId="2549"/>
    <cellStyle name="Normal 4 19" xfId="2550"/>
    <cellStyle name="Normal 4 19 2" xfId="2551"/>
    <cellStyle name="Normal 4 19 3" xfId="2552"/>
    <cellStyle name="Normal 4 2" xfId="2553"/>
    <cellStyle name="Normal 4 2 2" xfId="2554"/>
    <cellStyle name="Normal 4 2 3" xfId="2555"/>
    <cellStyle name="Normal 4 20" xfId="2556"/>
    <cellStyle name="Normal 4 20 2" xfId="2557"/>
    <cellStyle name="Normal 4 20 3" xfId="2558"/>
    <cellStyle name="Normal 4 21" xfId="2559"/>
    <cellStyle name="Normal 4 21 2" xfId="2560"/>
    <cellStyle name="Normal 4 21 3" xfId="2561"/>
    <cellStyle name="Normal 4 22" xfId="2562"/>
    <cellStyle name="Normal 4 22 2" xfId="2563"/>
    <cellStyle name="Normal 4 22 3" xfId="2564"/>
    <cellStyle name="Normal 4 23" xfId="2565"/>
    <cellStyle name="Normal 4 23 2" xfId="2566"/>
    <cellStyle name="Normal 4 23 3" xfId="2567"/>
    <cellStyle name="Normal 4 24" xfId="2568"/>
    <cellStyle name="Normal 4 24 2" xfId="2569"/>
    <cellStyle name="Normal 4 24 3" xfId="2570"/>
    <cellStyle name="Normal 4 25" xfId="2571"/>
    <cellStyle name="Normal 4 25 2" xfId="2572"/>
    <cellStyle name="Normal 4 25 3" xfId="2573"/>
    <cellStyle name="Normal 4 26" xfId="2574"/>
    <cellStyle name="Normal 4 26 2" xfId="2575"/>
    <cellStyle name="Normal 4 26 3" xfId="2576"/>
    <cellStyle name="Normal 4 27" xfId="2577"/>
    <cellStyle name="Normal 4 27 2" xfId="2578"/>
    <cellStyle name="Normal 4 27 3" xfId="2579"/>
    <cellStyle name="Normal 4 28" xfId="2580"/>
    <cellStyle name="Normal 4 28 2" xfId="2581"/>
    <cellStyle name="Normal 4 28 3" xfId="2582"/>
    <cellStyle name="Normal 4 29" xfId="2583"/>
    <cellStyle name="Normal 4 29 2" xfId="2584"/>
    <cellStyle name="Normal 4 29 3" xfId="2585"/>
    <cellStyle name="Normal 4 3" xfId="2586"/>
    <cellStyle name="Normal 4 3 2" xfId="2587"/>
    <cellStyle name="Normal 4 3 3" xfId="2588"/>
    <cellStyle name="Normal 4 30" xfId="2589"/>
    <cellStyle name="Normal 4 30 2" xfId="2590"/>
    <cellStyle name="Normal 4 30 3" xfId="2591"/>
    <cellStyle name="Normal 4 31" xfId="2592"/>
    <cellStyle name="Normal 4 31 2" xfId="2593"/>
    <cellStyle name="Normal 4 31 3" xfId="2594"/>
    <cellStyle name="Normal 4 32" xfId="2595"/>
    <cellStyle name="Normal 4 33" xfId="2596"/>
    <cellStyle name="Normal 4 34" xfId="2597"/>
    <cellStyle name="Normal 4 35" xfId="2598"/>
    <cellStyle name="Normal 4 36" xfId="2599"/>
    <cellStyle name="Normal 4 37" xfId="2600"/>
    <cellStyle name="Normal 4 38" xfId="2601"/>
    <cellStyle name="Normal 4 39" xfId="2602"/>
    <cellStyle name="Normal 4 4" xfId="2603"/>
    <cellStyle name="Normal 4 4 2" xfId="2604"/>
    <cellStyle name="Normal 4 4 3" xfId="2605"/>
    <cellStyle name="Normal 4 40" xfId="2606"/>
    <cellStyle name="Normal 4 41" xfId="2607"/>
    <cellStyle name="Normal 4 42" xfId="2608"/>
    <cellStyle name="Normal 4 43" xfId="2609"/>
    <cellStyle name="Normal 4 44" xfId="2610"/>
    <cellStyle name="Normal 4 45" xfId="2611"/>
    <cellStyle name="Normal 4 46" xfId="2612"/>
    <cellStyle name="Normal 4 47" xfId="2613"/>
    <cellStyle name="Normal 4 48" xfId="2614"/>
    <cellStyle name="Normal 4 49" xfId="2615"/>
    <cellStyle name="Normal 4 5" xfId="2616"/>
    <cellStyle name="Normal 4 5 2" xfId="2617"/>
    <cellStyle name="Normal 4 5 3" xfId="2618"/>
    <cellStyle name="Normal 4 50" xfId="2619"/>
    <cellStyle name="Normal 4 51" xfId="2620"/>
    <cellStyle name="Normal 4 52" xfId="2621"/>
    <cellStyle name="Normal 4 53" xfId="2622"/>
    <cellStyle name="Normal 4 54" xfId="2623"/>
    <cellStyle name="Normal 4 55" xfId="2624"/>
    <cellStyle name="Normal 4 56" xfId="2625"/>
    <cellStyle name="Normal 4 57" xfId="2626"/>
    <cellStyle name="Normal 4 58" xfId="2627"/>
    <cellStyle name="Normal 4 59" xfId="2628"/>
    <cellStyle name="Normal 4 6" xfId="2629"/>
    <cellStyle name="Normal 4 6 2" xfId="2630"/>
    <cellStyle name="Normal 4 6 3" xfId="2631"/>
    <cellStyle name="Normal 4 60" xfId="2632"/>
    <cellStyle name="Normal 4 61" xfId="2633"/>
    <cellStyle name="Normal 4 62" xfId="2634"/>
    <cellStyle name="Normal 4 63" xfId="2635"/>
    <cellStyle name="Normal 4 64" xfId="2636"/>
    <cellStyle name="Normal 4 65" xfId="2637"/>
    <cellStyle name="Normal 4 66" xfId="2638"/>
    <cellStyle name="Normal 4 67" xfId="2639"/>
    <cellStyle name="Normal 4 68" xfId="2640"/>
    <cellStyle name="Normal 4 69" xfId="2641"/>
    <cellStyle name="Normal 4 7" xfId="2642"/>
    <cellStyle name="Normal 4 7 2" xfId="2643"/>
    <cellStyle name="Normal 4 7 3" xfId="2644"/>
    <cellStyle name="Normal 4 70" xfId="2645"/>
    <cellStyle name="Normal 4 71" xfId="2646"/>
    <cellStyle name="Normal 4 72" xfId="2647"/>
    <cellStyle name="Normal 4 73" xfId="2648"/>
    <cellStyle name="Normal 4 74" xfId="2649"/>
    <cellStyle name="Normal 4 75" xfId="2650"/>
    <cellStyle name="Normal 4 76" xfId="2651"/>
    <cellStyle name="Normal 4 77" xfId="2652"/>
    <cellStyle name="Normal 4 78" xfId="2653"/>
    <cellStyle name="Normal 4 79" xfId="2654"/>
    <cellStyle name="Normal 4 8" xfId="2655"/>
    <cellStyle name="Normal 4 8 2" xfId="2656"/>
    <cellStyle name="Normal 4 8 3" xfId="2657"/>
    <cellStyle name="Normal 4 80" xfId="2658"/>
    <cellStyle name="Normal 4 81" xfId="2659"/>
    <cellStyle name="Normal 4 82" xfId="2660"/>
    <cellStyle name="Normal 4 83" xfId="2661"/>
    <cellStyle name="Normal 4 84" xfId="2662"/>
    <cellStyle name="Normal 4 85" xfId="2663"/>
    <cellStyle name="Normal 4 86" xfId="2664"/>
    <cellStyle name="Normal 4 87" xfId="2665"/>
    <cellStyle name="Normal 4 88" xfId="2666"/>
    <cellStyle name="Normal 4 89" xfId="2667"/>
    <cellStyle name="Normal 4 9" xfId="2668"/>
    <cellStyle name="Normal 4 9 2" xfId="2669"/>
    <cellStyle name="Normal 4 9 3" xfId="2670"/>
    <cellStyle name="Normal 4 90" xfId="2671"/>
    <cellStyle name="Normal 4 91" xfId="2672"/>
    <cellStyle name="Normal 4 92" xfId="2673"/>
    <cellStyle name="Normal 4 93" xfId="2674"/>
    <cellStyle name="Normal 4 94" xfId="2675"/>
    <cellStyle name="Normal 4 95" xfId="2676"/>
    <cellStyle name="Normal 4 96" xfId="2677"/>
    <cellStyle name="Normal 4 97" xfId="2678"/>
    <cellStyle name="Normal 4 98" xfId="2679"/>
    <cellStyle name="Normal 4 99" xfId="2680"/>
    <cellStyle name="Normal 40 10" xfId="2681"/>
    <cellStyle name="Normal 40 11" xfId="2682"/>
    <cellStyle name="Normal 40 12" xfId="2683"/>
    <cellStyle name="Normal 40 13" xfId="2684"/>
    <cellStyle name="Normal 40 14" xfId="2685"/>
    <cellStyle name="Normal 40 15" xfId="2686"/>
    <cellStyle name="Normal 40 16" xfId="2687"/>
    <cellStyle name="Normal 40 17" xfId="2688"/>
    <cellStyle name="Normal 40 18" xfId="2689"/>
    <cellStyle name="Normal 40 19" xfId="2690"/>
    <cellStyle name="Normal 40 2" xfId="2691"/>
    <cellStyle name="Normal 40 20" xfId="2692"/>
    <cellStyle name="Normal 40 3" xfId="2693"/>
    <cellStyle name="Normal 40 4" xfId="2694"/>
    <cellStyle name="Normal 40 5" xfId="2695"/>
    <cellStyle name="Normal 40 6" xfId="2696"/>
    <cellStyle name="Normal 40 7" xfId="2697"/>
    <cellStyle name="Normal 40 8" xfId="2698"/>
    <cellStyle name="Normal 40 9" xfId="2699"/>
    <cellStyle name="Normal 41 10" xfId="2700"/>
    <cellStyle name="Normal 41 11" xfId="2701"/>
    <cellStyle name="Normal 41 12" xfId="2702"/>
    <cellStyle name="Normal 41 13" xfId="2703"/>
    <cellStyle name="Normal 41 14" xfId="2704"/>
    <cellStyle name="Normal 41 15" xfId="2705"/>
    <cellStyle name="Normal 41 16" xfId="2706"/>
    <cellStyle name="Normal 41 17" xfId="2707"/>
    <cellStyle name="Normal 41 18" xfId="2708"/>
    <cellStyle name="Normal 41 19" xfId="2709"/>
    <cellStyle name="Normal 41 2" xfId="2710"/>
    <cellStyle name="Normal 41 20" xfId="2711"/>
    <cellStyle name="Normal 41 3" xfId="2712"/>
    <cellStyle name="Normal 41 4" xfId="2713"/>
    <cellStyle name="Normal 41 5" xfId="2714"/>
    <cellStyle name="Normal 41 6" xfId="2715"/>
    <cellStyle name="Normal 41 7" xfId="2716"/>
    <cellStyle name="Normal 41 8" xfId="2717"/>
    <cellStyle name="Normal 41 9" xfId="2718"/>
    <cellStyle name="Normal 42 10" xfId="2719"/>
    <cellStyle name="Normal 42 11" xfId="2720"/>
    <cellStyle name="Normal 42 12" xfId="2721"/>
    <cellStyle name="Normal 42 13" xfId="2722"/>
    <cellStyle name="Normal 42 14" xfId="2723"/>
    <cellStyle name="Normal 42 15" xfId="2724"/>
    <cellStyle name="Normal 42 16" xfId="2725"/>
    <cellStyle name="Normal 42 17" xfId="2726"/>
    <cellStyle name="Normal 42 18" xfId="2727"/>
    <cellStyle name="Normal 42 19" xfId="2728"/>
    <cellStyle name="Normal 42 2" xfId="2729"/>
    <cellStyle name="Normal 42 20" xfId="2730"/>
    <cellStyle name="Normal 42 3" xfId="2731"/>
    <cellStyle name="Normal 42 4" xfId="2732"/>
    <cellStyle name="Normal 42 5" xfId="2733"/>
    <cellStyle name="Normal 42 6" xfId="2734"/>
    <cellStyle name="Normal 42 7" xfId="2735"/>
    <cellStyle name="Normal 42 8" xfId="2736"/>
    <cellStyle name="Normal 42 9" xfId="2737"/>
    <cellStyle name="Normal 43 10" xfId="2738"/>
    <cellStyle name="Normal 43 11" xfId="2739"/>
    <cellStyle name="Normal 43 12" xfId="2740"/>
    <cellStyle name="Normal 43 13" xfId="2741"/>
    <cellStyle name="Normal 43 14" xfId="2742"/>
    <cellStyle name="Normal 43 15" xfId="2743"/>
    <cellStyle name="Normal 43 16" xfId="2744"/>
    <cellStyle name="Normal 43 17" xfId="2745"/>
    <cellStyle name="Normal 43 18" xfId="2746"/>
    <cellStyle name="Normal 43 19" xfId="2747"/>
    <cellStyle name="Normal 43 2" xfId="2748"/>
    <cellStyle name="Normal 43 20" xfId="2749"/>
    <cellStyle name="Normal 43 3" xfId="2750"/>
    <cellStyle name="Normal 43 4" xfId="2751"/>
    <cellStyle name="Normal 43 5" xfId="2752"/>
    <cellStyle name="Normal 43 6" xfId="2753"/>
    <cellStyle name="Normal 43 7" xfId="2754"/>
    <cellStyle name="Normal 43 8" xfId="2755"/>
    <cellStyle name="Normal 43 9" xfId="2756"/>
    <cellStyle name="Normal 44 10" xfId="2757"/>
    <cellStyle name="Normal 44 11" xfId="2758"/>
    <cellStyle name="Normal 44 12" xfId="2759"/>
    <cellStyle name="Normal 44 13" xfId="2760"/>
    <cellStyle name="Normal 44 14" xfId="2761"/>
    <cellStyle name="Normal 44 15" xfId="2762"/>
    <cellStyle name="Normal 44 16" xfId="2763"/>
    <cellStyle name="Normal 44 17" xfId="2764"/>
    <cellStyle name="Normal 44 18" xfId="2765"/>
    <cellStyle name="Normal 44 19" xfId="2766"/>
    <cellStyle name="Normal 44 2" xfId="2767"/>
    <cellStyle name="Normal 44 20" xfId="2768"/>
    <cellStyle name="Normal 44 3" xfId="2769"/>
    <cellStyle name="Normal 44 4" xfId="2770"/>
    <cellStyle name="Normal 44 5" xfId="2771"/>
    <cellStyle name="Normal 44 6" xfId="2772"/>
    <cellStyle name="Normal 44 7" xfId="2773"/>
    <cellStyle name="Normal 44 8" xfId="2774"/>
    <cellStyle name="Normal 44 9" xfId="2775"/>
    <cellStyle name="Normal 47 10" xfId="2776"/>
    <cellStyle name="Normal 47 10 2" xfId="2777"/>
    <cellStyle name="Normal 47 10 3" xfId="2778"/>
    <cellStyle name="Normal 47 10 4" xfId="2779"/>
    <cellStyle name="Normal 47 11" xfId="2780"/>
    <cellStyle name="Normal 47 12" xfId="2781"/>
    <cellStyle name="Normal 47 13" xfId="2782"/>
    <cellStyle name="Normal 47 14" xfId="2783"/>
    <cellStyle name="Normal 47 15" xfId="2784"/>
    <cellStyle name="Normal 47 16" xfId="2785"/>
    <cellStyle name="Normal 47 17" xfId="2786"/>
    <cellStyle name="Normal 47 18" xfId="2787"/>
    <cellStyle name="Normal 47 19" xfId="2788"/>
    <cellStyle name="Normal 47 2" xfId="2789"/>
    <cellStyle name="Normal 47 2 10" xfId="2790"/>
    <cellStyle name="Normal 47 2 11" xfId="2791"/>
    <cellStyle name="Normal 47 2 12" xfId="2792"/>
    <cellStyle name="Normal 47 2 13" xfId="2793"/>
    <cellStyle name="Normal 47 2 14" xfId="2794"/>
    <cellStyle name="Normal 47 2 15" xfId="2795"/>
    <cellStyle name="Normal 47 2 16" xfId="2796"/>
    <cellStyle name="Normal 47 2 17" xfId="2797"/>
    <cellStyle name="Normal 47 2 18" xfId="2798"/>
    <cellStyle name="Normal 47 2 19" xfId="2799"/>
    <cellStyle name="Normal 47 2 2" xfId="2800"/>
    <cellStyle name="Normal 47 2 20" xfId="2801"/>
    <cellStyle name="Normal 47 2 21" xfId="2802"/>
    <cellStyle name="Normal 47 2 22" xfId="2803"/>
    <cellStyle name="Normal 47 2 23" xfId="2804"/>
    <cellStyle name="Normal 47 2 3" xfId="2805"/>
    <cellStyle name="Normal 47 2 4" xfId="2806"/>
    <cellStyle name="Normal 47 2 5" xfId="2807"/>
    <cellStyle name="Normal 47 2 6" xfId="2808"/>
    <cellStyle name="Normal 47 2 7" xfId="2809"/>
    <cellStyle name="Normal 47 2 8" xfId="2810"/>
    <cellStyle name="Normal 47 2 9" xfId="2811"/>
    <cellStyle name="Normal 47 20" xfId="2812"/>
    <cellStyle name="Normal 47 21" xfId="2813"/>
    <cellStyle name="Normal 47 3" xfId="2814"/>
    <cellStyle name="Normal 47 3 2" xfId="2815"/>
    <cellStyle name="Normal 47 3 3" xfId="2816"/>
    <cellStyle name="Normal 47 4" xfId="2817"/>
    <cellStyle name="Normal 47 4 2" xfId="2818"/>
    <cellStyle name="Normal 47 4 3" xfId="2819"/>
    <cellStyle name="Normal 47 4 4" xfId="2820"/>
    <cellStyle name="Normal 47 4 5" xfId="2821"/>
    <cellStyle name="Normal 47 5" xfId="2822"/>
    <cellStyle name="Normal 47 6" xfId="2823"/>
    <cellStyle name="Normal 47 7" xfId="2824"/>
    <cellStyle name="Normal 47 7 2" xfId="2825"/>
    <cellStyle name="Normal 47 7 3" xfId="2826"/>
    <cellStyle name="Normal 47 7 4" xfId="2827"/>
    <cellStyle name="Normal 47 8" xfId="2828"/>
    <cellStyle name="Normal 47 9" xfId="2829"/>
    <cellStyle name="Normal 48 10" xfId="2830"/>
    <cellStyle name="Normal 48 10 2" xfId="2831"/>
    <cellStyle name="Normal 48 10 3" xfId="2832"/>
    <cellStyle name="Normal 48 10 4" xfId="2833"/>
    <cellStyle name="Normal 48 11" xfId="2834"/>
    <cellStyle name="Normal 48 12" xfId="2835"/>
    <cellStyle name="Normal 48 13" xfId="2836"/>
    <cellStyle name="Normal 48 14" xfId="2837"/>
    <cellStyle name="Normal 48 15" xfId="2838"/>
    <cellStyle name="Normal 48 16" xfId="2839"/>
    <cellStyle name="Normal 48 17" xfId="2840"/>
    <cellStyle name="Normal 48 18" xfId="2841"/>
    <cellStyle name="Normal 48 19" xfId="2842"/>
    <cellStyle name="Normal 48 2" xfId="2843"/>
    <cellStyle name="Normal 48 2 10" xfId="2844"/>
    <cellStyle name="Normal 48 2 11" xfId="2845"/>
    <cellStyle name="Normal 48 2 12" xfId="2846"/>
    <cellStyle name="Normal 48 2 13" xfId="2847"/>
    <cellStyle name="Normal 48 2 14" xfId="2848"/>
    <cellStyle name="Normal 48 2 15" xfId="2849"/>
    <cellStyle name="Normal 48 2 16" xfId="2850"/>
    <cellStyle name="Normal 48 2 17" xfId="2851"/>
    <cellStyle name="Normal 48 2 18" xfId="2852"/>
    <cellStyle name="Normal 48 2 19" xfId="2853"/>
    <cellStyle name="Normal 48 2 2" xfId="2854"/>
    <cellStyle name="Normal 48 2 20" xfId="2855"/>
    <cellStyle name="Normal 48 2 21" xfId="2856"/>
    <cellStyle name="Normal 48 2 22" xfId="2857"/>
    <cellStyle name="Normal 48 2 23" xfId="2858"/>
    <cellStyle name="Normal 48 2 3" xfId="2859"/>
    <cellStyle name="Normal 48 2 4" xfId="2860"/>
    <cellStyle name="Normal 48 2 5" xfId="2861"/>
    <cellStyle name="Normal 48 2 6" xfId="2862"/>
    <cellStyle name="Normal 48 2 7" xfId="2863"/>
    <cellStyle name="Normal 48 2 8" xfId="2864"/>
    <cellStyle name="Normal 48 2 9" xfId="2865"/>
    <cellStyle name="Normal 48 20" xfId="2866"/>
    <cellStyle name="Normal 48 21" xfId="2867"/>
    <cellStyle name="Normal 48 3" xfId="2868"/>
    <cellStyle name="Normal 48 3 2" xfId="2869"/>
    <cellStyle name="Normal 48 3 3" xfId="2870"/>
    <cellStyle name="Normal 48 4" xfId="2871"/>
    <cellStyle name="Normal 48 4 2" xfId="2872"/>
    <cellStyle name="Normal 48 4 3" xfId="2873"/>
    <cellStyle name="Normal 48 4 4" xfId="2874"/>
    <cellStyle name="Normal 48 4 5" xfId="2875"/>
    <cellStyle name="Normal 48 5" xfId="2876"/>
    <cellStyle name="Normal 48 6" xfId="2877"/>
    <cellStyle name="Normal 48 7" xfId="2878"/>
    <cellStyle name="Normal 48 7 2" xfId="2879"/>
    <cellStyle name="Normal 48 7 3" xfId="2880"/>
    <cellStyle name="Normal 48 7 4" xfId="2881"/>
    <cellStyle name="Normal 48 8" xfId="2882"/>
    <cellStyle name="Normal 48 9" xfId="2883"/>
    <cellStyle name="Normal 49 10" xfId="2884"/>
    <cellStyle name="Normal 49 10 2" xfId="2885"/>
    <cellStyle name="Normal 49 10 3" xfId="2886"/>
    <cellStyle name="Normal 49 10 4" xfId="2887"/>
    <cellStyle name="Normal 49 11" xfId="2888"/>
    <cellStyle name="Normal 49 12" xfId="2889"/>
    <cellStyle name="Normal 49 13" xfId="2890"/>
    <cellStyle name="Normal 49 14" xfId="2891"/>
    <cellStyle name="Normal 49 15" xfId="2892"/>
    <cellStyle name="Normal 49 16" xfId="2893"/>
    <cellStyle name="Normal 49 17" xfId="2894"/>
    <cellStyle name="Normal 49 18" xfId="2895"/>
    <cellStyle name="Normal 49 19" xfId="2896"/>
    <cellStyle name="Normal 49 2" xfId="2897"/>
    <cellStyle name="Normal 49 2 10" xfId="2898"/>
    <cellStyle name="Normal 49 2 11" xfId="2899"/>
    <cellStyle name="Normal 49 2 12" xfId="2900"/>
    <cellStyle name="Normal 49 2 13" xfId="2901"/>
    <cellStyle name="Normal 49 2 14" xfId="2902"/>
    <cellStyle name="Normal 49 2 15" xfId="2903"/>
    <cellStyle name="Normal 49 2 16" xfId="2904"/>
    <cellStyle name="Normal 49 2 17" xfId="2905"/>
    <cellStyle name="Normal 49 2 18" xfId="2906"/>
    <cellStyle name="Normal 49 2 19" xfId="2907"/>
    <cellStyle name="Normal 49 2 2" xfId="2908"/>
    <cellStyle name="Normal 49 2 20" xfId="2909"/>
    <cellStyle name="Normal 49 2 21" xfId="2910"/>
    <cellStyle name="Normal 49 2 22" xfId="2911"/>
    <cellStyle name="Normal 49 2 23" xfId="2912"/>
    <cellStyle name="Normal 49 2 3" xfId="2913"/>
    <cellStyle name="Normal 49 2 4" xfId="2914"/>
    <cellStyle name="Normal 49 2 5" xfId="2915"/>
    <cellStyle name="Normal 49 2 6" xfId="2916"/>
    <cellStyle name="Normal 49 2 7" xfId="2917"/>
    <cellStyle name="Normal 49 2 8" xfId="2918"/>
    <cellStyle name="Normal 49 2 9" xfId="2919"/>
    <cellStyle name="Normal 49 20" xfId="2920"/>
    <cellStyle name="Normal 49 21" xfId="2921"/>
    <cellStyle name="Normal 49 3" xfId="2922"/>
    <cellStyle name="Normal 49 3 2" xfId="2923"/>
    <cellStyle name="Normal 49 3 3" xfId="2924"/>
    <cellStyle name="Normal 49 4" xfId="2925"/>
    <cellStyle name="Normal 49 4 2" xfId="2926"/>
    <cellStyle name="Normal 49 4 3" xfId="2927"/>
    <cellStyle name="Normal 49 4 4" xfId="2928"/>
    <cellStyle name="Normal 49 4 5" xfId="2929"/>
    <cellStyle name="Normal 49 5" xfId="2930"/>
    <cellStyle name="Normal 49 6" xfId="2931"/>
    <cellStyle name="Normal 49 7" xfId="2932"/>
    <cellStyle name="Normal 49 7 2" xfId="2933"/>
    <cellStyle name="Normal 49 7 3" xfId="2934"/>
    <cellStyle name="Normal 49 7 4" xfId="2935"/>
    <cellStyle name="Normal 49 8" xfId="2936"/>
    <cellStyle name="Normal 49 9" xfId="2937"/>
    <cellStyle name="Normal 5" xfId="2938"/>
    <cellStyle name="Normal 5 10" xfId="2939"/>
    <cellStyle name="Normal 5 10 2" xfId="2940"/>
    <cellStyle name="Normal 5 10 3" xfId="2941"/>
    <cellStyle name="Normal 5 11" xfId="2942"/>
    <cellStyle name="Normal 5 11 2" xfId="2943"/>
    <cellStyle name="Normal 5 11 3" xfId="2944"/>
    <cellStyle name="Normal 5 12" xfId="2945"/>
    <cellStyle name="Normal 5 12 2" xfId="2946"/>
    <cellStyle name="Normal 5 12 3" xfId="2947"/>
    <cellStyle name="Normal 5 13" xfId="2948"/>
    <cellStyle name="Normal 5 13 2" xfId="2949"/>
    <cellStyle name="Normal 5 13 3" xfId="2950"/>
    <cellStyle name="Normal 5 14" xfId="2951"/>
    <cellStyle name="Normal 5 14 2" xfId="2952"/>
    <cellStyle name="Normal 5 14 3" xfId="2953"/>
    <cellStyle name="Normal 5 15" xfId="2954"/>
    <cellStyle name="Normal 5 15 2" xfId="2955"/>
    <cellStyle name="Normal 5 15 3" xfId="2956"/>
    <cellStyle name="Normal 5 16" xfId="2957"/>
    <cellStyle name="Normal 5 16 2" xfId="2958"/>
    <cellStyle name="Normal 5 16 3" xfId="2959"/>
    <cellStyle name="Normal 5 17" xfId="2960"/>
    <cellStyle name="Normal 5 17 2" xfId="2961"/>
    <cellStyle name="Normal 5 17 3" xfId="2962"/>
    <cellStyle name="Normal 5 18" xfId="2963"/>
    <cellStyle name="Normal 5 18 2" xfId="2964"/>
    <cellStyle name="Normal 5 18 3" xfId="2965"/>
    <cellStyle name="Normal 5 19" xfId="2966"/>
    <cellStyle name="Normal 5 19 2" xfId="2967"/>
    <cellStyle name="Normal 5 19 3" xfId="2968"/>
    <cellStyle name="Normal 5 2" xfId="2969"/>
    <cellStyle name="Normal 5 2 2" xfId="2970"/>
    <cellStyle name="Normal 5 2 3" xfId="2971"/>
    <cellStyle name="Normal 5 20" xfId="2972"/>
    <cellStyle name="Normal 5 20 2" xfId="2973"/>
    <cellStyle name="Normal 5 20 3" xfId="2974"/>
    <cellStyle name="Normal 5 21" xfId="2975"/>
    <cellStyle name="Normal 5 21 2" xfId="2976"/>
    <cellStyle name="Normal 5 21 3" xfId="2977"/>
    <cellStyle name="Normal 5 22" xfId="2978"/>
    <cellStyle name="Normal 5 22 2" xfId="2979"/>
    <cellStyle name="Normal 5 22 3" xfId="2980"/>
    <cellStyle name="Normal 5 23" xfId="2981"/>
    <cellStyle name="Normal 5 23 2" xfId="2982"/>
    <cellStyle name="Normal 5 23 3" xfId="2983"/>
    <cellStyle name="Normal 5 24" xfId="2984"/>
    <cellStyle name="Normal 5 24 2" xfId="2985"/>
    <cellStyle name="Normal 5 24 3" xfId="2986"/>
    <cellStyle name="Normal 5 25" xfId="2987"/>
    <cellStyle name="Normal 5 25 2" xfId="2988"/>
    <cellStyle name="Normal 5 25 3" xfId="2989"/>
    <cellStyle name="Normal 5 26" xfId="2990"/>
    <cellStyle name="Normal 5 26 2" xfId="2991"/>
    <cellStyle name="Normal 5 26 3" xfId="2992"/>
    <cellStyle name="Normal 5 27" xfId="2993"/>
    <cellStyle name="Normal 5 27 2" xfId="2994"/>
    <cellStyle name="Normal 5 27 3" xfId="2995"/>
    <cellStyle name="Normal 5 28" xfId="2996"/>
    <cellStyle name="Normal 5 28 2" xfId="2997"/>
    <cellStyle name="Normal 5 28 3" xfId="2998"/>
    <cellStyle name="Normal 5 29" xfId="2999"/>
    <cellStyle name="Normal 5 29 2" xfId="3000"/>
    <cellStyle name="Normal 5 29 3" xfId="3001"/>
    <cellStyle name="Normal 5 3" xfId="3002"/>
    <cellStyle name="Normal 5 3 2" xfId="3003"/>
    <cellStyle name="Normal 5 3 3" xfId="3004"/>
    <cellStyle name="Normal 5 30" xfId="3005"/>
    <cellStyle name="Normal 5 30 2" xfId="3006"/>
    <cellStyle name="Normal 5 30 3" xfId="3007"/>
    <cellStyle name="Normal 5 31" xfId="3008"/>
    <cellStyle name="Normal 5 31 2" xfId="3009"/>
    <cellStyle name="Normal 5 31 3" xfId="3010"/>
    <cellStyle name="Normal 5 32" xfId="3011"/>
    <cellStyle name="Normal 5 33" xfId="3012"/>
    <cellStyle name="Normal 5 34" xfId="3013"/>
    <cellStyle name="Normal 5 35" xfId="3014"/>
    <cellStyle name="Normal 5 36" xfId="3015"/>
    <cellStyle name="Normal 5 37" xfId="3016"/>
    <cellStyle name="Normal 5 38" xfId="3017"/>
    <cellStyle name="Normal 5 39" xfId="3018"/>
    <cellStyle name="Normal 5 4" xfId="3019"/>
    <cellStyle name="Normal 5 4 2" xfId="3020"/>
    <cellStyle name="Normal 5 4 3" xfId="3021"/>
    <cellStyle name="Normal 5 40" xfId="3022"/>
    <cellStyle name="Normal 5 41" xfId="3023"/>
    <cellStyle name="Normal 5 42" xfId="3024"/>
    <cellStyle name="Normal 5 43" xfId="3025"/>
    <cellStyle name="Normal 5 44" xfId="3026"/>
    <cellStyle name="Normal 5 45" xfId="3027"/>
    <cellStyle name="Normal 5 46" xfId="3028"/>
    <cellStyle name="Normal 5 47" xfId="3029"/>
    <cellStyle name="Normal 5 48" xfId="3030"/>
    <cellStyle name="Normal 5 49" xfId="3031"/>
    <cellStyle name="Normal 5 5" xfId="3032"/>
    <cellStyle name="Normal 5 5 2" xfId="3033"/>
    <cellStyle name="Normal 5 5 3" xfId="3034"/>
    <cellStyle name="Normal 5 50" xfId="3035"/>
    <cellStyle name="Normal 5 51" xfId="3036"/>
    <cellStyle name="Normal 5 52" xfId="3037"/>
    <cellStyle name="Normal 5 53" xfId="3038"/>
    <cellStyle name="Normal 5 54" xfId="3039"/>
    <cellStyle name="Normal 5 55" xfId="3040"/>
    <cellStyle name="Normal 5 56" xfId="3041"/>
    <cellStyle name="Normal 5 57" xfId="3042"/>
    <cellStyle name="Normal 5 58" xfId="3043"/>
    <cellStyle name="Normal 5 59" xfId="3044"/>
    <cellStyle name="Normal 5 6" xfId="3045"/>
    <cellStyle name="Normal 5 6 2" xfId="3046"/>
    <cellStyle name="Normal 5 6 3" xfId="3047"/>
    <cellStyle name="Normal 5 60" xfId="3048"/>
    <cellStyle name="Normal 5 61" xfId="3049"/>
    <cellStyle name="Normal 5 62" xfId="3050"/>
    <cellStyle name="Normal 5 63" xfId="3051"/>
    <cellStyle name="Normal 5 64" xfId="3052"/>
    <cellStyle name="Normal 5 65" xfId="3053"/>
    <cellStyle name="Normal 5 66" xfId="3054"/>
    <cellStyle name="Normal 5 67" xfId="3055"/>
    <cellStyle name="Normal 5 68" xfId="3056"/>
    <cellStyle name="Normal 5 69" xfId="3057"/>
    <cellStyle name="Normal 5 7" xfId="3058"/>
    <cellStyle name="Normal 5 7 2" xfId="3059"/>
    <cellStyle name="Normal 5 7 3" xfId="3060"/>
    <cellStyle name="Normal 5 70" xfId="3061"/>
    <cellStyle name="Normal 5 71" xfId="3062"/>
    <cellStyle name="Normal 5 72" xfId="3063"/>
    <cellStyle name="Normal 5 73" xfId="3064"/>
    <cellStyle name="Normal 5 74" xfId="3065"/>
    <cellStyle name="Normal 5 75" xfId="3066"/>
    <cellStyle name="Normal 5 76" xfId="3067"/>
    <cellStyle name="Normal 5 77" xfId="3068"/>
    <cellStyle name="Normal 5 78" xfId="3069"/>
    <cellStyle name="Normal 5 79" xfId="3070"/>
    <cellStyle name="Normal 5 8" xfId="3071"/>
    <cellStyle name="Normal 5 8 2" xfId="3072"/>
    <cellStyle name="Normal 5 8 3" xfId="3073"/>
    <cellStyle name="Normal 5 80" xfId="3074"/>
    <cellStyle name="Normal 5 81" xfId="3075"/>
    <cellStyle name="Normal 5 82" xfId="3076"/>
    <cellStyle name="Normal 5 83" xfId="3077"/>
    <cellStyle name="Normal 5 84" xfId="3078"/>
    <cellStyle name="Normal 5 85" xfId="3079"/>
    <cellStyle name="Normal 5 86" xfId="3080"/>
    <cellStyle name="Normal 5 87" xfId="3081"/>
    <cellStyle name="Normal 5 88" xfId="3082"/>
    <cellStyle name="Normal 5 89" xfId="3083"/>
    <cellStyle name="Normal 5 9" xfId="3084"/>
    <cellStyle name="Normal 5 9 2" xfId="3085"/>
    <cellStyle name="Normal 5 9 3" xfId="3086"/>
    <cellStyle name="Normal 5 90" xfId="3087"/>
    <cellStyle name="Normal 5 91" xfId="3088"/>
    <cellStyle name="Normal 5 92" xfId="3089"/>
    <cellStyle name="Normal 5 93" xfId="3090"/>
    <cellStyle name="Normal 5 94" xfId="3091"/>
    <cellStyle name="Normal 5 95" xfId="3092"/>
    <cellStyle name="Normal 5 96" xfId="3093"/>
    <cellStyle name="Normal 5 97" xfId="3094"/>
    <cellStyle name="Normal 5 98" xfId="3095"/>
    <cellStyle name="Normal 5 99" xfId="3096"/>
    <cellStyle name="Normal 50 10" xfId="3097"/>
    <cellStyle name="Normal 50 10 2" xfId="3098"/>
    <cellStyle name="Normal 50 10 3" xfId="3099"/>
    <cellStyle name="Normal 50 10 4" xfId="3100"/>
    <cellStyle name="Normal 50 11" xfId="3101"/>
    <cellStyle name="Normal 50 12" xfId="3102"/>
    <cellStyle name="Normal 50 13" xfId="3103"/>
    <cellStyle name="Normal 50 14" xfId="3104"/>
    <cellStyle name="Normal 50 15" xfId="3105"/>
    <cellStyle name="Normal 50 16" xfId="3106"/>
    <cellStyle name="Normal 50 17" xfId="3107"/>
    <cellStyle name="Normal 50 18" xfId="3108"/>
    <cellStyle name="Normal 50 19" xfId="3109"/>
    <cellStyle name="Normal 50 2" xfId="3110"/>
    <cellStyle name="Normal 50 2 10" xfId="3111"/>
    <cellStyle name="Normal 50 2 11" xfId="3112"/>
    <cellStyle name="Normal 50 2 12" xfId="3113"/>
    <cellStyle name="Normal 50 2 13" xfId="3114"/>
    <cellStyle name="Normal 50 2 14" xfId="3115"/>
    <cellStyle name="Normal 50 2 15" xfId="3116"/>
    <cellStyle name="Normal 50 2 16" xfId="3117"/>
    <cellStyle name="Normal 50 2 17" xfId="3118"/>
    <cellStyle name="Normal 50 2 18" xfId="3119"/>
    <cellStyle name="Normal 50 2 19" xfId="3120"/>
    <cellStyle name="Normal 50 2 2" xfId="3121"/>
    <cellStyle name="Normal 50 2 20" xfId="3122"/>
    <cellStyle name="Normal 50 2 21" xfId="3123"/>
    <cellStyle name="Normal 50 2 22" xfId="3124"/>
    <cellStyle name="Normal 50 2 23" xfId="3125"/>
    <cellStyle name="Normal 50 2 3" xfId="3126"/>
    <cellStyle name="Normal 50 2 4" xfId="3127"/>
    <cellStyle name="Normal 50 2 5" xfId="3128"/>
    <cellStyle name="Normal 50 2 6" xfId="3129"/>
    <cellStyle name="Normal 50 2 7" xfId="3130"/>
    <cellStyle name="Normal 50 2 8" xfId="3131"/>
    <cellStyle name="Normal 50 2 9" xfId="3132"/>
    <cellStyle name="Normal 50 20" xfId="3133"/>
    <cellStyle name="Normal 50 21" xfId="3134"/>
    <cellStyle name="Normal 50 3" xfId="3135"/>
    <cellStyle name="Normal 50 3 2" xfId="3136"/>
    <cellStyle name="Normal 50 3 3" xfId="3137"/>
    <cellStyle name="Normal 50 4" xfId="3138"/>
    <cellStyle name="Normal 50 4 2" xfId="3139"/>
    <cellStyle name="Normal 50 4 3" xfId="3140"/>
    <cellStyle name="Normal 50 4 4" xfId="3141"/>
    <cellStyle name="Normal 50 4 5" xfId="3142"/>
    <cellStyle name="Normal 50 5" xfId="3143"/>
    <cellStyle name="Normal 50 6" xfId="3144"/>
    <cellStyle name="Normal 50 7" xfId="3145"/>
    <cellStyle name="Normal 50 7 2" xfId="3146"/>
    <cellStyle name="Normal 50 7 3" xfId="3147"/>
    <cellStyle name="Normal 50 7 4" xfId="3148"/>
    <cellStyle name="Normal 50 8" xfId="3149"/>
    <cellStyle name="Normal 50 9" xfId="3150"/>
    <cellStyle name="Normal 51 2" xfId="3151"/>
    <cellStyle name="Normal 52 2" xfId="3152"/>
    <cellStyle name="Normal 54" xfId="3153"/>
    <cellStyle name="Normal 55" xfId="3154"/>
    <cellStyle name="Normal 56" xfId="3155"/>
    <cellStyle name="Normal 57" xfId="3156"/>
    <cellStyle name="Normal 58" xfId="3157"/>
    <cellStyle name="Normal 59" xfId="3158"/>
    <cellStyle name="Normal 6" xfId="3159"/>
    <cellStyle name="Normal 6 10" xfId="3160"/>
    <cellStyle name="Normal 6 10 2" xfId="3161"/>
    <cellStyle name="Normal 6 10 3" xfId="3162"/>
    <cellStyle name="Normal 6 11" xfId="3163"/>
    <cellStyle name="Normal 6 11 2" xfId="3164"/>
    <cellStyle name="Normal 6 11 3" xfId="3165"/>
    <cellStyle name="Normal 6 12" xfId="3166"/>
    <cellStyle name="Normal 6 12 2" xfId="3167"/>
    <cellStyle name="Normal 6 12 3" xfId="3168"/>
    <cellStyle name="Normal 6 13" xfId="3169"/>
    <cellStyle name="Normal 6 13 2" xfId="3170"/>
    <cellStyle name="Normal 6 13 3" xfId="3171"/>
    <cellStyle name="Normal 6 14" xfId="3172"/>
    <cellStyle name="Normal 6 14 2" xfId="3173"/>
    <cellStyle name="Normal 6 14 3" xfId="3174"/>
    <cellStyle name="Normal 6 15" xfId="3175"/>
    <cellStyle name="Normal 6 15 2" xfId="3176"/>
    <cellStyle name="Normal 6 15 3" xfId="3177"/>
    <cellStyle name="Normal 6 16" xfId="3178"/>
    <cellStyle name="Normal 6 16 2" xfId="3179"/>
    <cellStyle name="Normal 6 16 3" xfId="3180"/>
    <cellStyle name="Normal 6 17" xfId="3181"/>
    <cellStyle name="Normal 6 17 2" xfId="3182"/>
    <cellStyle name="Normal 6 17 3" xfId="3183"/>
    <cellStyle name="Normal 6 18" xfId="3184"/>
    <cellStyle name="Normal 6 18 2" xfId="3185"/>
    <cellStyle name="Normal 6 18 3" xfId="3186"/>
    <cellStyle name="Normal 6 19" xfId="3187"/>
    <cellStyle name="Normal 6 19 2" xfId="3188"/>
    <cellStyle name="Normal 6 19 3" xfId="3189"/>
    <cellStyle name="Normal 6 2" xfId="3190"/>
    <cellStyle name="Normal 6 2 2" xfId="3191"/>
    <cellStyle name="Normal 6 2 3" xfId="3192"/>
    <cellStyle name="Normal 6 20" xfId="3193"/>
    <cellStyle name="Normal 6 20 2" xfId="3194"/>
    <cellStyle name="Normal 6 20 3" xfId="3195"/>
    <cellStyle name="Normal 6 21" xfId="3196"/>
    <cellStyle name="Normal 6 21 2" xfId="3197"/>
    <cellStyle name="Normal 6 21 3" xfId="3198"/>
    <cellStyle name="Normal 6 22" xfId="3199"/>
    <cellStyle name="Normal 6 23" xfId="3200"/>
    <cellStyle name="Normal 6 24" xfId="3201"/>
    <cellStyle name="Normal 6 25" xfId="3202"/>
    <cellStyle name="Normal 6 26" xfId="3203"/>
    <cellStyle name="Normal 6 27" xfId="3204"/>
    <cellStyle name="Normal 6 28" xfId="3205"/>
    <cellStyle name="Normal 6 29" xfId="3206"/>
    <cellStyle name="Normal 6 3" xfId="3207"/>
    <cellStyle name="Normal 6 3 2" xfId="3208"/>
    <cellStyle name="Normal 6 3 3" xfId="3209"/>
    <cellStyle name="Normal 6 30" xfId="3210"/>
    <cellStyle name="Normal 6 31" xfId="3211"/>
    <cellStyle name="Normal 6 4" xfId="3212"/>
    <cellStyle name="Normal 6 4 2" xfId="3213"/>
    <cellStyle name="Normal 6 4 3" xfId="3214"/>
    <cellStyle name="Normal 6 5" xfId="3215"/>
    <cellStyle name="Normal 6 5 2" xfId="3216"/>
    <cellStyle name="Normal 6 5 3" xfId="3217"/>
    <cellStyle name="Normal 6 6" xfId="3218"/>
    <cellStyle name="Normal 6 6 2" xfId="3219"/>
    <cellStyle name="Normal 6 6 3" xfId="3220"/>
    <cellStyle name="Normal 6 7" xfId="3221"/>
    <cellStyle name="Normal 6 7 2" xfId="3222"/>
    <cellStyle name="Normal 6 7 3" xfId="3223"/>
    <cellStyle name="Normal 6 8" xfId="3224"/>
    <cellStyle name="Normal 6 8 2" xfId="3225"/>
    <cellStyle name="Normal 6 8 3" xfId="3226"/>
    <cellStyle name="Normal 6 9" xfId="3227"/>
    <cellStyle name="Normal 6 9 2" xfId="3228"/>
    <cellStyle name="Normal 6 9 3" xfId="3229"/>
    <cellStyle name="Normal 60" xfId="3230"/>
    <cellStyle name="Normal 61" xfId="3231"/>
    <cellStyle name="Normal 7" xfId="3232"/>
    <cellStyle name="Normal 7 10" xfId="3233"/>
    <cellStyle name="Normal 7 10 2" xfId="3234"/>
    <cellStyle name="Normal 7 10 3" xfId="3235"/>
    <cellStyle name="Normal 7 100" xfId="3236"/>
    <cellStyle name="Normal 7 101" xfId="3237"/>
    <cellStyle name="Normal 7 102" xfId="3238"/>
    <cellStyle name="Normal 7 103" xfId="3239"/>
    <cellStyle name="Normal 7 104" xfId="3240"/>
    <cellStyle name="Normal 7 11" xfId="3241"/>
    <cellStyle name="Normal 7 11 2" xfId="3242"/>
    <cellStyle name="Normal 7 11 3" xfId="3243"/>
    <cellStyle name="Normal 7 12" xfId="3244"/>
    <cellStyle name="Normal 7 12 2" xfId="3245"/>
    <cellStyle name="Normal 7 12 3" xfId="3246"/>
    <cellStyle name="Normal 7 13" xfId="3247"/>
    <cellStyle name="Normal 7 13 2" xfId="3248"/>
    <cellStyle name="Normal 7 13 3" xfId="3249"/>
    <cellStyle name="Normal 7 14" xfId="3250"/>
    <cellStyle name="Normal 7 14 2" xfId="3251"/>
    <cellStyle name="Normal 7 14 3" xfId="3252"/>
    <cellStyle name="Normal 7 15" xfId="3253"/>
    <cellStyle name="Normal 7 15 2" xfId="3254"/>
    <cellStyle name="Normal 7 15 3" xfId="3255"/>
    <cellStyle name="Normal 7 16" xfId="3256"/>
    <cellStyle name="Normal 7 16 2" xfId="3257"/>
    <cellStyle name="Normal 7 16 3" xfId="3258"/>
    <cellStyle name="Normal 7 17" xfId="3259"/>
    <cellStyle name="Normal 7 17 2" xfId="3260"/>
    <cellStyle name="Normal 7 17 3" xfId="3261"/>
    <cellStyle name="Normal 7 18" xfId="3262"/>
    <cellStyle name="Normal 7 18 2" xfId="3263"/>
    <cellStyle name="Normal 7 18 3" xfId="3264"/>
    <cellStyle name="Normal 7 19" xfId="3265"/>
    <cellStyle name="Normal 7 19 2" xfId="3266"/>
    <cellStyle name="Normal 7 19 3" xfId="3267"/>
    <cellStyle name="Normal 7 2" xfId="3268"/>
    <cellStyle name="Normal 7 2 2" xfId="3269"/>
    <cellStyle name="Normal 7 2 3" xfId="3270"/>
    <cellStyle name="Normal 7 20" xfId="3271"/>
    <cellStyle name="Normal 7 20 2" xfId="3272"/>
    <cellStyle name="Normal 7 20 3" xfId="3273"/>
    <cellStyle name="Normal 7 21" xfId="3274"/>
    <cellStyle name="Normal 7 21 2" xfId="3275"/>
    <cellStyle name="Normal 7 21 3" xfId="3276"/>
    <cellStyle name="Normal 7 22" xfId="3277"/>
    <cellStyle name="Normal 7 22 2" xfId="3278"/>
    <cellStyle name="Normal 7 22 3" xfId="3279"/>
    <cellStyle name="Normal 7 23" xfId="3280"/>
    <cellStyle name="Normal 7 23 2" xfId="3281"/>
    <cellStyle name="Normal 7 23 3" xfId="3282"/>
    <cellStyle name="Normal 7 24" xfId="3283"/>
    <cellStyle name="Normal 7 24 2" xfId="3284"/>
    <cellStyle name="Normal 7 24 3" xfId="3285"/>
    <cellStyle name="Normal 7 25" xfId="3286"/>
    <cellStyle name="Normal 7 25 2" xfId="3287"/>
    <cellStyle name="Normal 7 25 3" xfId="3288"/>
    <cellStyle name="Normal 7 26" xfId="3289"/>
    <cellStyle name="Normal 7 26 2" xfId="3290"/>
    <cellStyle name="Normal 7 26 3" xfId="3291"/>
    <cellStyle name="Normal 7 27" xfId="3292"/>
    <cellStyle name="Normal 7 27 2" xfId="3293"/>
    <cellStyle name="Normal 7 27 3" xfId="3294"/>
    <cellStyle name="Normal 7 28" xfId="3295"/>
    <cellStyle name="Normal 7 28 2" xfId="3296"/>
    <cellStyle name="Normal 7 28 3" xfId="3297"/>
    <cellStyle name="Normal 7 29" xfId="3298"/>
    <cellStyle name="Normal 7 29 2" xfId="3299"/>
    <cellStyle name="Normal 7 29 3" xfId="3300"/>
    <cellStyle name="Normal 7 3" xfId="3301"/>
    <cellStyle name="Normal 7 3 2" xfId="3302"/>
    <cellStyle name="Normal 7 3 3" xfId="3303"/>
    <cellStyle name="Normal 7 30" xfId="3304"/>
    <cellStyle name="Normal 7 30 2" xfId="3305"/>
    <cellStyle name="Normal 7 30 3" xfId="3306"/>
    <cellStyle name="Normal 7 31" xfId="3307"/>
    <cellStyle name="Normal 7 31 2" xfId="3308"/>
    <cellStyle name="Normal 7 31 3" xfId="3309"/>
    <cellStyle name="Normal 7 32" xfId="3310"/>
    <cellStyle name="Normal 7 32 2" xfId="3311"/>
    <cellStyle name="Normal 7 32 3" xfId="3312"/>
    <cellStyle name="Normal 7 33" xfId="3313"/>
    <cellStyle name="Normal 7 33 2" xfId="3314"/>
    <cellStyle name="Normal 7 33 3" xfId="3315"/>
    <cellStyle name="Normal 7 34" xfId="3316"/>
    <cellStyle name="Normal 7 34 2" xfId="3317"/>
    <cellStyle name="Normal 7 34 3" xfId="3318"/>
    <cellStyle name="Normal 7 35" xfId="3319"/>
    <cellStyle name="Normal 7 36" xfId="3320"/>
    <cellStyle name="Normal 7 37" xfId="3321"/>
    <cellStyle name="Normal 7 38" xfId="3322"/>
    <cellStyle name="Normal 7 39" xfId="3323"/>
    <cellStyle name="Normal 7 4" xfId="3324"/>
    <cellStyle name="Normal 7 4 2" xfId="3325"/>
    <cellStyle name="Normal 7 4 3" xfId="3326"/>
    <cellStyle name="Normal 7 40" xfId="3327"/>
    <cellStyle name="Normal 7 41" xfId="3328"/>
    <cellStyle name="Normal 7 42" xfId="3329"/>
    <cellStyle name="Normal 7 43" xfId="3330"/>
    <cellStyle name="Normal 7 44" xfId="3331"/>
    <cellStyle name="Normal 7 45" xfId="3332"/>
    <cellStyle name="Normal 7 46" xfId="3333"/>
    <cellStyle name="Normal 7 47" xfId="3334"/>
    <cellStyle name="Normal 7 48" xfId="3335"/>
    <cellStyle name="Normal 7 49" xfId="3336"/>
    <cellStyle name="Normal 7 5" xfId="3337"/>
    <cellStyle name="Normal 7 5 2" xfId="3338"/>
    <cellStyle name="Normal 7 5 3" xfId="3339"/>
    <cellStyle name="Normal 7 50" xfId="3340"/>
    <cellStyle name="Normal 7 51" xfId="3341"/>
    <cellStyle name="Normal 7 52" xfId="3342"/>
    <cellStyle name="Normal 7 53" xfId="3343"/>
    <cellStyle name="Normal 7 54" xfId="3344"/>
    <cellStyle name="Normal 7 55" xfId="3345"/>
    <cellStyle name="Normal 7 56" xfId="3346"/>
    <cellStyle name="Normal 7 57" xfId="3347"/>
    <cellStyle name="Normal 7 58" xfId="3348"/>
    <cellStyle name="Normal 7 59" xfId="3349"/>
    <cellStyle name="Normal 7 6" xfId="3350"/>
    <cellStyle name="Normal 7 6 2" xfId="3351"/>
    <cellStyle name="Normal 7 6 3" xfId="3352"/>
    <cellStyle name="Normal 7 60" xfId="3353"/>
    <cellStyle name="Normal 7 61" xfId="3354"/>
    <cellStyle name="Normal 7 62" xfId="3355"/>
    <cellStyle name="Normal 7 63" xfId="3356"/>
    <cellStyle name="Normal 7 64" xfId="3357"/>
    <cellStyle name="Normal 7 65" xfId="3358"/>
    <cellStyle name="Normal 7 66" xfId="3359"/>
    <cellStyle name="Normal 7 67" xfId="3360"/>
    <cellStyle name="Normal 7 68" xfId="3361"/>
    <cellStyle name="Normal 7 69" xfId="3362"/>
    <cellStyle name="Normal 7 7" xfId="3363"/>
    <cellStyle name="Normal 7 7 2" xfId="3364"/>
    <cellStyle name="Normal 7 7 3" xfId="3365"/>
    <cellStyle name="Normal 7 70" xfId="3366"/>
    <cellStyle name="Normal 7 71" xfId="3367"/>
    <cellStyle name="Normal 7 72" xfId="3368"/>
    <cellStyle name="Normal 7 73" xfId="3369"/>
    <cellStyle name="Normal 7 74" xfId="3370"/>
    <cellStyle name="Normal 7 75" xfId="3371"/>
    <cellStyle name="Normal 7 76" xfId="3372"/>
    <cellStyle name="Normal 7 77" xfId="3373"/>
    <cellStyle name="Normal 7 78" xfId="3374"/>
    <cellStyle name="Normal 7 79" xfId="3375"/>
    <cellStyle name="Normal 7 8" xfId="3376"/>
    <cellStyle name="Normal 7 8 2" xfId="3377"/>
    <cellStyle name="Normal 7 8 3" xfId="3378"/>
    <cellStyle name="Normal 7 80" xfId="3379"/>
    <cellStyle name="Normal 7 81" xfId="3380"/>
    <cellStyle name="Normal 7 82" xfId="3381"/>
    <cellStyle name="Normal 7 83" xfId="3382"/>
    <cellStyle name="Normal 7 84" xfId="3383"/>
    <cellStyle name="Normal 7 85" xfId="3384"/>
    <cellStyle name="Normal 7 86" xfId="3385"/>
    <cellStyle name="Normal 7 87" xfId="3386"/>
    <cellStyle name="Normal 7 88" xfId="3387"/>
    <cellStyle name="Normal 7 89" xfId="3388"/>
    <cellStyle name="Normal 7 9" xfId="3389"/>
    <cellStyle name="Normal 7 9 2" xfId="3390"/>
    <cellStyle name="Normal 7 9 3" xfId="3391"/>
    <cellStyle name="Normal 7 90" xfId="3392"/>
    <cellStyle name="Normal 7 91" xfId="3393"/>
    <cellStyle name="Normal 7 92" xfId="3394"/>
    <cellStyle name="Normal 7 93" xfId="3395"/>
    <cellStyle name="Normal 7 94" xfId="3396"/>
    <cellStyle name="Normal 7 95" xfId="3397"/>
    <cellStyle name="Normal 7 96" xfId="3398"/>
    <cellStyle name="Normal 7 97" xfId="3399"/>
    <cellStyle name="Normal 7 98" xfId="3400"/>
    <cellStyle name="Normal 7 99" xfId="3401"/>
    <cellStyle name="Normal 8" xfId="3402"/>
    <cellStyle name="Normal 8 10" xfId="3403"/>
    <cellStyle name="Normal 8 10 2" xfId="3404"/>
    <cellStyle name="Normal 8 10 3" xfId="3405"/>
    <cellStyle name="Normal 8 11" xfId="3406"/>
    <cellStyle name="Normal 8 11 2" xfId="3407"/>
    <cellStyle name="Normal 8 11 3" xfId="3408"/>
    <cellStyle name="Normal 8 12" xfId="3409"/>
    <cellStyle name="Normal 8 12 2" xfId="3410"/>
    <cellStyle name="Normal 8 12 3" xfId="3411"/>
    <cellStyle name="Normal 8 13" xfId="3412"/>
    <cellStyle name="Normal 8 13 2" xfId="3413"/>
    <cellStyle name="Normal 8 13 3" xfId="3414"/>
    <cellStyle name="Normal 8 14" xfId="3415"/>
    <cellStyle name="Normal 8 14 2" xfId="3416"/>
    <cellStyle name="Normal 8 14 3" xfId="3417"/>
    <cellStyle name="Normal 8 15" xfId="3418"/>
    <cellStyle name="Normal 8 15 2" xfId="3419"/>
    <cellStyle name="Normal 8 15 3" xfId="3420"/>
    <cellStyle name="Normal 8 16" xfId="3421"/>
    <cellStyle name="Normal 8 16 2" xfId="3422"/>
    <cellStyle name="Normal 8 16 3" xfId="3423"/>
    <cellStyle name="Normal 8 17" xfId="3424"/>
    <cellStyle name="Normal 8 17 2" xfId="3425"/>
    <cellStyle name="Normal 8 17 3" xfId="3426"/>
    <cellStyle name="Normal 8 18" xfId="3427"/>
    <cellStyle name="Normal 8 18 2" xfId="3428"/>
    <cellStyle name="Normal 8 18 3" xfId="3429"/>
    <cellStyle name="Normal 8 19" xfId="3430"/>
    <cellStyle name="Normal 8 19 2" xfId="3431"/>
    <cellStyle name="Normal 8 19 3" xfId="3432"/>
    <cellStyle name="Normal 8 2" xfId="3433"/>
    <cellStyle name="Normal 8 2 2" xfId="3434"/>
    <cellStyle name="Normal 8 2 3" xfId="3435"/>
    <cellStyle name="Normal 8 20" xfId="3436"/>
    <cellStyle name="Normal 8 21" xfId="3437"/>
    <cellStyle name="Normal 8 22" xfId="3438"/>
    <cellStyle name="Normal 8 23" xfId="3439"/>
    <cellStyle name="Normal 8 24" xfId="3440"/>
    <cellStyle name="Normal 8 25" xfId="3441"/>
    <cellStyle name="Normal 8 26" xfId="3442"/>
    <cellStyle name="Normal 8 27" xfId="3443"/>
    <cellStyle name="Normal 8 28" xfId="3444"/>
    <cellStyle name="Normal 8 29" xfId="3445"/>
    <cellStyle name="Normal 8 3" xfId="3446"/>
    <cellStyle name="Normal 8 3 2" xfId="3447"/>
    <cellStyle name="Normal 8 3 3" xfId="3448"/>
    <cellStyle name="Normal 8 4" xfId="3449"/>
    <cellStyle name="Normal 8 4 2" xfId="3450"/>
    <cellStyle name="Normal 8 4 3" xfId="3451"/>
    <cellStyle name="Normal 8 5" xfId="3452"/>
    <cellStyle name="Normal 8 5 2" xfId="3453"/>
    <cellStyle name="Normal 8 5 3" xfId="3454"/>
    <cellStyle name="Normal 8 6" xfId="3455"/>
    <cellStyle name="Normal 8 6 2" xfId="3456"/>
    <cellStyle name="Normal 8 6 3" xfId="3457"/>
    <cellStyle name="Normal 8 7" xfId="3458"/>
    <cellStyle name="Normal 8 7 2" xfId="3459"/>
    <cellStyle name="Normal 8 7 3" xfId="3460"/>
    <cellStyle name="Normal 8 8" xfId="3461"/>
    <cellStyle name="Normal 8 8 2" xfId="3462"/>
    <cellStyle name="Normal 8 8 3" xfId="3463"/>
    <cellStyle name="Normal 8 9" xfId="3464"/>
    <cellStyle name="Normal 8 9 2" xfId="3465"/>
    <cellStyle name="Normal 8 9 3" xfId="3466"/>
    <cellStyle name="Normal 9" xfId="3467"/>
    <cellStyle name="Normal 9 10" xfId="3468"/>
    <cellStyle name="Normal 9 10 2" xfId="3469"/>
    <cellStyle name="Normal 9 10 3" xfId="3470"/>
    <cellStyle name="Normal 9 11" xfId="3471"/>
    <cellStyle name="Normal 9 11 2" xfId="3472"/>
    <cellStyle name="Normal 9 11 3" xfId="3473"/>
    <cellStyle name="Normal 9 12" xfId="3474"/>
    <cellStyle name="Normal 9 12 2" xfId="3475"/>
    <cellStyle name="Normal 9 12 3" xfId="3476"/>
    <cellStyle name="Normal 9 13" xfId="3477"/>
    <cellStyle name="Normal 9 13 2" xfId="3478"/>
    <cellStyle name="Normal 9 13 3" xfId="3479"/>
    <cellStyle name="Normal 9 14" xfId="3480"/>
    <cellStyle name="Normal 9 14 2" xfId="3481"/>
    <cellStyle name="Normal 9 14 3" xfId="3482"/>
    <cellStyle name="Normal 9 15" xfId="3483"/>
    <cellStyle name="Normal 9 15 2" xfId="3484"/>
    <cellStyle name="Normal 9 15 3" xfId="3485"/>
    <cellStyle name="Normal 9 16" xfId="3486"/>
    <cellStyle name="Normal 9 16 2" xfId="3487"/>
    <cellStyle name="Normal 9 16 3" xfId="3488"/>
    <cellStyle name="Normal 9 17" xfId="3489"/>
    <cellStyle name="Normal 9 17 2" xfId="3490"/>
    <cellStyle name="Normal 9 17 3" xfId="3491"/>
    <cellStyle name="Normal 9 18" xfId="3492"/>
    <cellStyle name="Normal 9 18 2" xfId="3493"/>
    <cellStyle name="Normal 9 18 3" xfId="3494"/>
    <cellStyle name="Normal 9 19" xfId="3495"/>
    <cellStyle name="Normal 9 19 2" xfId="3496"/>
    <cellStyle name="Normal 9 19 3" xfId="3497"/>
    <cellStyle name="Normal 9 2" xfId="3498"/>
    <cellStyle name="Normal 9 2 2" xfId="3499"/>
    <cellStyle name="Normal 9 2 3" xfId="3500"/>
    <cellStyle name="Normal 9 20" xfId="3501"/>
    <cellStyle name="Normal 9 20 2" xfId="3502"/>
    <cellStyle name="Normal 9 20 3" xfId="3503"/>
    <cellStyle name="Normal 9 21" xfId="3504"/>
    <cellStyle name="Normal 9 21 2" xfId="3505"/>
    <cellStyle name="Normal 9 21 3" xfId="3506"/>
    <cellStyle name="Normal 9 22" xfId="3507"/>
    <cellStyle name="Normal 9 23" xfId="3508"/>
    <cellStyle name="Normal 9 24" xfId="3509"/>
    <cellStyle name="Normal 9 25" xfId="3510"/>
    <cellStyle name="Normal 9 26" xfId="3511"/>
    <cellStyle name="Normal 9 27" xfId="3512"/>
    <cellStyle name="Normal 9 28" xfId="3513"/>
    <cellStyle name="Normal 9 29" xfId="3514"/>
    <cellStyle name="Normal 9 3" xfId="3515"/>
    <cellStyle name="Normal 9 3 2" xfId="3516"/>
    <cellStyle name="Normal 9 3 3" xfId="3517"/>
    <cellStyle name="Normal 9 30" xfId="3518"/>
    <cellStyle name="Normal 9 31" xfId="3519"/>
    <cellStyle name="Normal 9 4" xfId="3520"/>
    <cellStyle name="Normal 9 4 2" xfId="3521"/>
    <cellStyle name="Normal 9 4 3" xfId="3522"/>
    <cellStyle name="Normal 9 5" xfId="3523"/>
    <cellStyle name="Normal 9 5 2" xfId="3524"/>
    <cellStyle name="Normal 9 5 3" xfId="3525"/>
    <cellStyle name="Normal 9 6" xfId="3526"/>
    <cellStyle name="Normal 9 6 2" xfId="3527"/>
    <cellStyle name="Normal 9 6 3" xfId="3528"/>
    <cellStyle name="Normal 9 7" xfId="3529"/>
    <cellStyle name="Normal 9 7 2" xfId="3530"/>
    <cellStyle name="Normal 9 7 3" xfId="3531"/>
    <cellStyle name="Normal 9 8" xfId="3532"/>
    <cellStyle name="Normal 9 8 2" xfId="3533"/>
    <cellStyle name="Normal 9 8 3" xfId="3534"/>
    <cellStyle name="Normal 9 9" xfId="3535"/>
    <cellStyle name="Normal 9 9 2" xfId="3536"/>
    <cellStyle name="Normal 9 9 3" xfId="3537"/>
  </cellStyles>
  <dxfs count="0"/>
  <tableStyles count="0" defaultTableStyle="TableStyleMedium9" defaultPivotStyle="PivotStyleLight16"/>
  <colors>
    <mruColors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31"/>
  <sheetViews>
    <sheetView topLeftCell="A13" workbookViewId="0">
      <selection activeCell="D36" sqref="D36"/>
    </sheetView>
  </sheetViews>
  <sheetFormatPr defaultRowHeight="14.25"/>
  <cols>
    <col min="1" max="1" width="9.140625" style="1"/>
    <col min="2" max="2" width="5.5703125" style="1" customWidth="1"/>
    <col min="3" max="3" width="27.7109375" style="1" customWidth="1"/>
    <col min="4" max="4" width="9.140625" style="1"/>
    <col min="5" max="5" width="10.42578125" style="1" customWidth="1"/>
    <col min="6" max="6" width="10.42578125" style="1" hidden="1" customWidth="1"/>
    <col min="7" max="7" width="15.7109375" style="1" customWidth="1"/>
    <col min="8" max="8" width="10.42578125" style="1" customWidth="1"/>
    <col min="9" max="9" width="10.42578125" style="1" hidden="1" customWidth="1"/>
    <col min="10" max="10" width="15.5703125" style="1" customWidth="1"/>
    <col min="11" max="11" width="10.42578125" style="1" customWidth="1"/>
    <col min="12" max="12" width="10.42578125" style="1" hidden="1" customWidth="1"/>
    <col min="13" max="13" width="14.42578125" style="1" customWidth="1"/>
    <col min="14" max="14" width="10.42578125" style="1" customWidth="1"/>
    <col min="15" max="15" width="10.42578125" style="1" hidden="1" customWidth="1"/>
    <col min="16" max="16" width="14.140625" style="1" customWidth="1"/>
    <col min="17" max="17" width="10.42578125" style="1" customWidth="1"/>
    <col min="18" max="18" width="0" style="1" hidden="1" customWidth="1"/>
    <col min="19" max="19" width="15" style="1" customWidth="1"/>
    <col min="20" max="16384" width="9.140625" style="1"/>
  </cols>
  <sheetData>
    <row r="2" spans="2:19" ht="15.75">
      <c r="B2" s="18" t="s">
        <v>256</v>
      </c>
    </row>
    <row r="3" spans="2:19">
      <c r="B3" s="1" t="s">
        <v>244</v>
      </c>
    </row>
    <row r="4" spans="2:19" ht="15" customHeight="1">
      <c r="B4" s="76" t="s">
        <v>0</v>
      </c>
      <c r="C4" s="76" t="s">
        <v>1</v>
      </c>
      <c r="D4" s="76" t="s">
        <v>2</v>
      </c>
      <c r="E4" s="73" t="s">
        <v>119</v>
      </c>
      <c r="F4" s="74"/>
      <c r="G4" s="75"/>
      <c r="H4" s="73" t="s">
        <v>120</v>
      </c>
      <c r="I4" s="74"/>
      <c r="J4" s="75"/>
      <c r="K4" s="73" t="s">
        <v>121</v>
      </c>
      <c r="L4" s="74"/>
      <c r="M4" s="75"/>
      <c r="N4" s="73" t="s">
        <v>122</v>
      </c>
      <c r="O4" s="74"/>
      <c r="P4" s="75"/>
      <c r="Q4" s="73" t="s">
        <v>251</v>
      </c>
      <c r="R4" s="74"/>
      <c r="S4" s="75"/>
    </row>
    <row r="5" spans="2:19" ht="35.25" customHeight="1">
      <c r="B5" s="77"/>
      <c r="C5" s="77"/>
      <c r="D5" s="77"/>
      <c r="E5" s="22" t="s">
        <v>72</v>
      </c>
      <c r="F5" s="41" t="s">
        <v>247</v>
      </c>
      <c r="G5" s="40" t="s">
        <v>246</v>
      </c>
      <c r="H5" s="22" t="s">
        <v>72</v>
      </c>
      <c r="I5" s="41" t="s">
        <v>247</v>
      </c>
      <c r="J5" s="40" t="s">
        <v>246</v>
      </c>
      <c r="K5" s="22" t="s">
        <v>72</v>
      </c>
      <c r="L5" s="41" t="s">
        <v>247</v>
      </c>
      <c r="M5" s="40" t="s">
        <v>246</v>
      </c>
      <c r="N5" s="22" t="s">
        <v>72</v>
      </c>
      <c r="O5" s="41" t="s">
        <v>247</v>
      </c>
      <c r="P5" s="40" t="s">
        <v>246</v>
      </c>
      <c r="Q5" s="22" t="s">
        <v>72</v>
      </c>
      <c r="R5" s="41" t="s">
        <v>247</v>
      </c>
      <c r="S5" s="40" t="s">
        <v>246</v>
      </c>
    </row>
    <row r="6" spans="2:19" ht="20.100000000000001" customHeight="1">
      <c r="B6" s="12">
        <v>1</v>
      </c>
      <c r="C6" s="13" t="s">
        <v>123</v>
      </c>
      <c r="D6" s="13" t="s">
        <v>5</v>
      </c>
      <c r="E6" s="14">
        <v>3</v>
      </c>
      <c r="F6" s="15">
        <v>85000</v>
      </c>
      <c r="G6" s="15">
        <f>+(E6*F6)</f>
        <v>255000</v>
      </c>
      <c r="H6" s="14">
        <v>6</v>
      </c>
      <c r="I6" s="15">
        <v>85000</v>
      </c>
      <c r="J6" s="15">
        <f>+(H6*I6)</f>
        <v>510000</v>
      </c>
      <c r="K6" s="14">
        <v>9</v>
      </c>
      <c r="L6" s="15">
        <v>85000</v>
      </c>
      <c r="M6" s="15">
        <f>+(K6*L6)</f>
        <v>765000</v>
      </c>
      <c r="N6" s="14">
        <v>12</v>
      </c>
      <c r="O6" s="15">
        <v>85000</v>
      </c>
      <c r="P6" s="15">
        <f>+(N6*O6)</f>
        <v>1020000</v>
      </c>
      <c r="Q6" s="14">
        <v>13</v>
      </c>
      <c r="R6" s="15">
        <v>85000</v>
      </c>
      <c r="S6" s="15">
        <f>+(Q6*R6)</f>
        <v>1105000</v>
      </c>
    </row>
    <row r="7" spans="2:19" ht="20.100000000000001" customHeight="1">
      <c r="B7" s="12">
        <v>2</v>
      </c>
      <c r="C7" s="13" t="s">
        <v>124</v>
      </c>
      <c r="D7" s="13" t="s">
        <v>5</v>
      </c>
      <c r="E7" s="14">
        <v>62.6</v>
      </c>
      <c r="F7" s="15">
        <v>96500</v>
      </c>
      <c r="G7" s="15">
        <f t="shared" ref="G7:G30" si="0">+(E7*F7)</f>
        <v>6040900</v>
      </c>
      <c r="H7" s="14">
        <v>85.3</v>
      </c>
      <c r="I7" s="15">
        <v>96500</v>
      </c>
      <c r="J7" s="15">
        <f t="shared" ref="J7:J30" si="1">+(H7*I7)</f>
        <v>8231450</v>
      </c>
      <c r="K7" s="14">
        <v>113</v>
      </c>
      <c r="L7" s="15">
        <v>96500</v>
      </c>
      <c r="M7" s="15">
        <f t="shared" ref="M7:M30" si="2">+(K7*L7)</f>
        <v>10904500</v>
      </c>
      <c r="N7" s="14">
        <v>140.5</v>
      </c>
      <c r="O7" s="15">
        <v>96500</v>
      </c>
      <c r="P7" s="15">
        <f t="shared" ref="P7:P30" si="3">+(N7*O7)</f>
        <v>13558250</v>
      </c>
      <c r="Q7" s="14">
        <v>152.5</v>
      </c>
      <c r="R7" s="15">
        <v>96500</v>
      </c>
      <c r="S7" s="15">
        <f t="shared" ref="S7:S30" si="4">+(Q7*R7)</f>
        <v>14716250</v>
      </c>
    </row>
    <row r="8" spans="2:19" ht="20.100000000000001" customHeight="1">
      <c r="B8" s="12">
        <v>3</v>
      </c>
      <c r="C8" s="13" t="s">
        <v>125</v>
      </c>
      <c r="D8" s="13" t="s">
        <v>5</v>
      </c>
      <c r="E8" s="14">
        <v>16.899999999999999</v>
      </c>
      <c r="F8" s="15">
        <v>174600</v>
      </c>
      <c r="G8" s="15">
        <f t="shared" si="0"/>
        <v>2950739.9999999995</v>
      </c>
      <c r="H8" s="14">
        <v>27</v>
      </c>
      <c r="I8" s="15">
        <v>174600</v>
      </c>
      <c r="J8" s="15">
        <f t="shared" si="1"/>
        <v>4714200</v>
      </c>
      <c r="K8" s="14">
        <v>38.200000000000003</v>
      </c>
      <c r="L8" s="15">
        <v>174600</v>
      </c>
      <c r="M8" s="15">
        <f t="shared" si="2"/>
        <v>6669720.0000000009</v>
      </c>
      <c r="N8" s="14">
        <v>54.5</v>
      </c>
      <c r="O8" s="15">
        <v>174600</v>
      </c>
      <c r="P8" s="15">
        <f t="shared" si="3"/>
        <v>9515700</v>
      </c>
      <c r="Q8" s="14">
        <v>57</v>
      </c>
      <c r="R8" s="15">
        <v>174600</v>
      </c>
      <c r="S8" s="15">
        <f t="shared" si="4"/>
        <v>9952200</v>
      </c>
    </row>
    <row r="9" spans="2:19" ht="20.100000000000001" customHeight="1">
      <c r="B9" s="12">
        <v>4</v>
      </c>
      <c r="C9" s="13" t="s">
        <v>126</v>
      </c>
      <c r="D9" s="13" t="s">
        <v>5</v>
      </c>
      <c r="E9" s="14">
        <v>80</v>
      </c>
      <c r="F9" s="15">
        <v>47000</v>
      </c>
      <c r="G9" s="15">
        <f t="shared" si="0"/>
        <v>3760000</v>
      </c>
      <c r="H9" s="14">
        <v>112.5</v>
      </c>
      <c r="I9" s="15">
        <v>47000</v>
      </c>
      <c r="J9" s="15">
        <f t="shared" si="1"/>
        <v>5287500</v>
      </c>
      <c r="K9" s="14">
        <v>152</v>
      </c>
      <c r="L9" s="15">
        <v>47000</v>
      </c>
      <c r="M9" s="15">
        <f t="shared" si="2"/>
        <v>7144000</v>
      </c>
      <c r="N9" s="14">
        <v>196.5</v>
      </c>
      <c r="O9" s="15">
        <v>47000</v>
      </c>
      <c r="P9" s="15">
        <f t="shared" si="3"/>
        <v>9235500</v>
      </c>
      <c r="Q9" s="14">
        <v>207</v>
      </c>
      <c r="R9" s="15">
        <v>47000</v>
      </c>
      <c r="S9" s="15">
        <f t="shared" si="4"/>
        <v>9729000</v>
      </c>
    </row>
    <row r="10" spans="2:19" ht="20.100000000000001" customHeight="1">
      <c r="B10" s="12">
        <v>5</v>
      </c>
      <c r="C10" s="13" t="s">
        <v>127</v>
      </c>
      <c r="D10" s="13" t="s">
        <v>5</v>
      </c>
      <c r="E10" s="14">
        <v>2.5</v>
      </c>
      <c r="F10" s="15">
        <v>45000</v>
      </c>
      <c r="G10" s="15">
        <f t="shared" si="0"/>
        <v>112500</v>
      </c>
      <c r="H10" s="14">
        <v>5.8</v>
      </c>
      <c r="I10" s="15">
        <v>45000</v>
      </c>
      <c r="J10" s="15">
        <f t="shared" si="1"/>
        <v>261000</v>
      </c>
      <c r="K10" s="14">
        <v>8.1999999999999993</v>
      </c>
      <c r="L10" s="15">
        <v>45000</v>
      </c>
      <c r="M10" s="15">
        <f t="shared" si="2"/>
        <v>368999.99999999994</v>
      </c>
      <c r="N10" s="14">
        <v>10.5</v>
      </c>
      <c r="O10" s="15">
        <v>45000</v>
      </c>
      <c r="P10" s="15">
        <f t="shared" si="3"/>
        <v>472500</v>
      </c>
      <c r="Q10" s="14">
        <v>15.5</v>
      </c>
      <c r="R10" s="15">
        <v>45000</v>
      </c>
      <c r="S10" s="15">
        <f t="shared" si="4"/>
        <v>697500</v>
      </c>
    </row>
    <row r="11" spans="2:19" ht="20.100000000000001" customHeight="1">
      <c r="B11" s="12">
        <v>6</v>
      </c>
      <c r="C11" s="13" t="s">
        <v>128</v>
      </c>
      <c r="D11" s="13" t="s">
        <v>5</v>
      </c>
      <c r="E11" s="14">
        <v>31.5</v>
      </c>
      <c r="F11" s="15">
        <v>14500</v>
      </c>
      <c r="G11" s="15">
        <f t="shared" si="0"/>
        <v>456750</v>
      </c>
      <c r="H11" s="14">
        <v>43.8</v>
      </c>
      <c r="I11" s="15">
        <v>14500</v>
      </c>
      <c r="J11" s="15">
        <f t="shared" si="1"/>
        <v>635100</v>
      </c>
      <c r="K11" s="14">
        <v>63.2</v>
      </c>
      <c r="L11" s="15">
        <v>14500</v>
      </c>
      <c r="M11" s="15">
        <f t="shared" si="2"/>
        <v>916400</v>
      </c>
      <c r="N11" s="14">
        <v>77.5</v>
      </c>
      <c r="O11" s="15">
        <v>14500</v>
      </c>
      <c r="P11" s="15">
        <f t="shared" si="3"/>
        <v>1123750</v>
      </c>
      <c r="Q11" s="14">
        <v>87.5</v>
      </c>
      <c r="R11" s="15">
        <v>14500</v>
      </c>
      <c r="S11" s="15">
        <f t="shared" si="4"/>
        <v>1268750</v>
      </c>
    </row>
    <row r="12" spans="2:19" ht="20.100000000000001" customHeight="1">
      <c r="B12" s="12">
        <v>7</v>
      </c>
      <c r="C12" s="13" t="s">
        <v>129</v>
      </c>
      <c r="D12" s="13" t="s">
        <v>5</v>
      </c>
      <c r="E12" s="14">
        <v>38</v>
      </c>
      <c r="F12" s="15">
        <v>27000</v>
      </c>
      <c r="G12" s="15">
        <f t="shared" si="0"/>
        <v>1026000</v>
      </c>
      <c r="H12" s="14">
        <v>55</v>
      </c>
      <c r="I12" s="15">
        <v>27000</v>
      </c>
      <c r="J12" s="15">
        <f t="shared" si="1"/>
        <v>1485000</v>
      </c>
      <c r="K12" s="14">
        <v>69</v>
      </c>
      <c r="L12" s="15">
        <v>27000</v>
      </c>
      <c r="M12" s="15">
        <f t="shared" si="2"/>
        <v>1863000</v>
      </c>
      <c r="N12" s="14">
        <v>88</v>
      </c>
      <c r="O12" s="15">
        <v>27000</v>
      </c>
      <c r="P12" s="15">
        <f t="shared" si="3"/>
        <v>2376000</v>
      </c>
      <c r="Q12" s="14">
        <v>93</v>
      </c>
      <c r="R12" s="15">
        <v>27000</v>
      </c>
      <c r="S12" s="15">
        <f t="shared" si="4"/>
        <v>2511000</v>
      </c>
    </row>
    <row r="13" spans="2:19" ht="20.100000000000001" customHeight="1">
      <c r="B13" s="12">
        <v>8</v>
      </c>
      <c r="C13" s="13" t="s">
        <v>130</v>
      </c>
      <c r="D13" s="13" t="s">
        <v>5</v>
      </c>
      <c r="E13" s="14">
        <v>2</v>
      </c>
      <c r="F13" s="15">
        <v>27000</v>
      </c>
      <c r="G13" s="15">
        <f t="shared" si="0"/>
        <v>54000</v>
      </c>
      <c r="H13" s="14">
        <v>2.5</v>
      </c>
      <c r="I13" s="15">
        <v>27000</v>
      </c>
      <c r="J13" s="15">
        <f t="shared" si="1"/>
        <v>67500</v>
      </c>
      <c r="K13" s="14">
        <v>3</v>
      </c>
      <c r="L13" s="15">
        <v>27000</v>
      </c>
      <c r="M13" s="15">
        <f t="shared" si="2"/>
        <v>81000</v>
      </c>
      <c r="N13" s="14">
        <v>3.5</v>
      </c>
      <c r="O13" s="15">
        <v>27000</v>
      </c>
      <c r="P13" s="15">
        <f t="shared" si="3"/>
        <v>94500</v>
      </c>
      <c r="Q13" s="14">
        <v>4</v>
      </c>
      <c r="R13" s="15">
        <v>27000</v>
      </c>
      <c r="S13" s="15">
        <f t="shared" si="4"/>
        <v>108000</v>
      </c>
    </row>
    <row r="14" spans="2:19" ht="20.100000000000001" customHeight="1">
      <c r="B14" s="12">
        <v>9</v>
      </c>
      <c r="C14" s="13" t="s">
        <v>131</v>
      </c>
      <c r="D14" s="13" t="s">
        <v>5</v>
      </c>
      <c r="E14" s="14">
        <v>5</v>
      </c>
      <c r="F14" s="15">
        <v>27000</v>
      </c>
      <c r="G14" s="15">
        <f t="shared" si="0"/>
        <v>135000</v>
      </c>
      <c r="H14" s="14">
        <v>6</v>
      </c>
      <c r="I14" s="15">
        <v>27000</v>
      </c>
      <c r="J14" s="15">
        <f t="shared" si="1"/>
        <v>162000</v>
      </c>
      <c r="K14" s="14">
        <v>8</v>
      </c>
      <c r="L14" s="15">
        <v>27000</v>
      </c>
      <c r="M14" s="15">
        <f t="shared" si="2"/>
        <v>216000</v>
      </c>
      <c r="N14" s="14">
        <v>10</v>
      </c>
      <c r="O14" s="15">
        <v>27000</v>
      </c>
      <c r="P14" s="15">
        <f t="shared" si="3"/>
        <v>270000</v>
      </c>
      <c r="Q14" s="14">
        <v>10</v>
      </c>
      <c r="R14" s="15">
        <v>27000</v>
      </c>
      <c r="S14" s="15">
        <f t="shared" si="4"/>
        <v>270000</v>
      </c>
    </row>
    <row r="15" spans="2:19" ht="20.100000000000001" customHeight="1">
      <c r="B15" s="12">
        <v>10</v>
      </c>
      <c r="C15" s="13" t="s">
        <v>132</v>
      </c>
      <c r="D15" s="13" t="s">
        <v>5</v>
      </c>
      <c r="E15" s="14">
        <v>2</v>
      </c>
      <c r="F15" s="15">
        <v>27000</v>
      </c>
      <c r="G15" s="15">
        <f t="shared" si="0"/>
        <v>54000</v>
      </c>
      <c r="H15" s="14">
        <v>3</v>
      </c>
      <c r="I15" s="15">
        <v>27000</v>
      </c>
      <c r="J15" s="15">
        <f t="shared" si="1"/>
        <v>81000</v>
      </c>
      <c r="K15" s="14">
        <v>5</v>
      </c>
      <c r="L15" s="15">
        <v>27000</v>
      </c>
      <c r="M15" s="15">
        <f t="shared" si="2"/>
        <v>135000</v>
      </c>
      <c r="N15" s="14">
        <v>8</v>
      </c>
      <c r="O15" s="15">
        <v>27000</v>
      </c>
      <c r="P15" s="15">
        <f t="shared" si="3"/>
        <v>216000</v>
      </c>
      <c r="Q15" s="14">
        <v>8</v>
      </c>
      <c r="R15" s="15">
        <v>27000</v>
      </c>
      <c r="S15" s="15">
        <f t="shared" si="4"/>
        <v>216000</v>
      </c>
    </row>
    <row r="16" spans="2:19" ht="20.100000000000001" customHeight="1">
      <c r="B16" s="12">
        <v>11</v>
      </c>
      <c r="C16" s="13" t="s">
        <v>133</v>
      </c>
      <c r="D16" s="13" t="s">
        <v>5</v>
      </c>
      <c r="E16" s="14">
        <v>4</v>
      </c>
      <c r="F16" s="15">
        <v>27000</v>
      </c>
      <c r="G16" s="15">
        <f t="shared" si="0"/>
        <v>108000</v>
      </c>
      <c r="H16" s="14">
        <v>8</v>
      </c>
      <c r="I16" s="15">
        <v>27000</v>
      </c>
      <c r="J16" s="15">
        <f t="shared" si="1"/>
        <v>216000</v>
      </c>
      <c r="K16" s="14">
        <v>12</v>
      </c>
      <c r="L16" s="15">
        <v>27000</v>
      </c>
      <c r="M16" s="15">
        <f t="shared" si="2"/>
        <v>324000</v>
      </c>
      <c r="N16" s="14">
        <v>20</v>
      </c>
      <c r="O16" s="15">
        <v>27000</v>
      </c>
      <c r="P16" s="15">
        <f t="shared" si="3"/>
        <v>540000</v>
      </c>
      <c r="Q16" s="14">
        <v>20</v>
      </c>
      <c r="R16" s="15">
        <v>27000</v>
      </c>
      <c r="S16" s="15">
        <f t="shared" si="4"/>
        <v>540000</v>
      </c>
    </row>
    <row r="17" spans="2:19" ht="20.100000000000001" customHeight="1">
      <c r="B17" s="12">
        <v>12</v>
      </c>
      <c r="C17" s="13" t="s">
        <v>134</v>
      </c>
      <c r="D17" s="13" t="s">
        <v>5</v>
      </c>
      <c r="E17" s="14">
        <v>82.5</v>
      </c>
      <c r="F17" s="15">
        <v>28000</v>
      </c>
      <c r="G17" s="15">
        <f t="shared" si="0"/>
        <v>2310000</v>
      </c>
      <c r="H17" s="14">
        <v>118.3</v>
      </c>
      <c r="I17" s="15">
        <v>28000</v>
      </c>
      <c r="J17" s="15">
        <f t="shared" si="1"/>
        <v>3312400</v>
      </c>
      <c r="K17" s="14">
        <v>160.19999999999999</v>
      </c>
      <c r="L17" s="15">
        <v>28000</v>
      </c>
      <c r="M17" s="15">
        <f t="shared" si="2"/>
        <v>4485600</v>
      </c>
      <c r="N17" s="14">
        <v>207</v>
      </c>
      <c r="O17" s="15">
        <v>28000</v>
      </c>
      <c r="P17" s="15">
        <f t="shared" si="3"/>
        <v>5796000</v>
      </c>
      <c r="Q17" s="14">
        <v>222.5</v>
      </c>
      <c r="R17" s="15">
        <v>28000</v>
      </c>
      <c r="S17" s="15">
        <f t="shared" si="4"/>
        <v>6230000</v>
      </c>
    </row>
    <row r="18" spans="2:19" ht="20.100000000000001" customHeight="1">
      <c r="B18" s="12">
        <v>13</v>
      </c>
      <c r="C18" s="13" t="s">
        <v>135</v>
      </c>
      <c r="D18" s="13" t="s">
        <v>5</v>
      </c>
      <c r="E18" s="14">
        <v>81.5</v>
      </c>
      <c r="F18" s="15">
        <v>250000</v>
      </c>
      <c r="G18" s="15">
        <f t="shared" si="0"/>
        <v>20375000</v>
      </c>
      <c r="H18" s="14">
        <v>115.3</v>
      </c>
      <c r="I18" s="15">
        <v>250000</v>
      </c>
      <c r="J18" s="15">
        <f t="shared" si="1"/>
        <v>28825000</v>
      </c>
      <c r="K18" s="14">
        <v>156.19999999999999</v>
      </c>
      <c r="L18" s="15">
        <v>250000</v>
      </c>
      <c r="M18" s="15">
        <f t="shared" si="2"/>
        <v>39050000</v>
      </c>
      <c r="N18" s="14">
        <v>202</v>
      </c>
      <c r="O18" s="15">
        <v>250000</v>
      </c>
      <c r="P18" s="15">
        <f t="shared" si="3"/>
        <v>50500000</v>
      </c>
      <c r="Q18" s="14">
        <v>216.5</v>
      </c>
      <c r="R18" s="15">
        <v>250000</v>
      </c>
      <c r="S18" s="15">
        <f t="shared" si="4"/>
        <v>54125000</v>
      </c>
    </row>
    <row r="19" spans="2:19" ht="20.100000000000001" customHeight="1">
      <c r="B19" s="12">
        <v>14</v>
      </c>
      <c r="C19" s="13" t="s">
        <v>136</v>
      </c>
      <c r="D19" s="13" t="s">
        <v>5</v>
      </c>
      <c r="E19" s="14">
        <v>31</v>
      </c>
      <c r="F19" s="15">
        <v>96000</v>
      </c>
      <c r="G19" s="15">
        <f t="shared" si="0"/>
        <v>2976000</v>
      </c>
      <c r="H19" s="14">
        <v>42</v>
      </c>
      <c r="I19" s="15">
        <v>96000</v>
      </c>
      <c r="J19" s="15">
        <f t="shared" si="1"/>
        <v>4032000</v>
      </c>
      <c r="K19" s="14">
        <v>61</v>
      </c>
      <c r="L19" s="15">
        <v>96000</v>
      </c>
      <c r="M19" s="15">
        <f t="shared" si="2"/>
        <v>5856000</v>
      </c>
      <c r="N19" s="14">
        <v>75</v>
      </c>
      <c r="O19" s="15">
        <v>96000</v>
      </c>
      <c r="P19" s="15">
        <f t="shared" si="3"/>
        <v>7200000</v>
      </c>
      <c r="Q19" s="14">
        <v>80</v>
      </c>
      <c r="R19" s="15">
        <v>96000</v>
      </c>
      <c r="S19" s="15">
        <f t="shared" si="4"/>
        <v>7680000</v>
      </c>
    </row>
    <row r="20" spans="2:19" ht="20.100000000000001" customHeight="1">
      <c r="B20" s="12">
        <v>15</v>
      </c>
      <c r="C20" s="13" t="s">
        <v>137</v>
      </c>
      <c r="D20" s="13" t="s">
        <v>5</v>
      </c>
      <c r="E20" s="14">
        <v>47.6</v>
      </c>
      <c r="F20" s="15">
        <v>116000</v>
      </c>
      <c r="G20" s="15">
        <f t="shared" si="0"/>
        <v>5521600</v>
      </c>
      <c r="H20" s="14">
        <v>67.8</v>
      </c>
      <c r="I20" s="15">
        <v>116000</v>
      </c>
      <c r="J20" s="15">
        <f t="shared" si="1"/>
        <v>7864800</v>
      </c>
      <c r="K20" s="14">
        <v>87</v>
      </c>
      <c r="L20" s="15">
        <v>116000</v>
      </c>
      <c r="M20" s="15">
        <f t="shared" si="2"/>
        <v>10092000</v>
      </c>
      <c r="N20" s="14">
        <v>114</v>
      </c>
      <c r="O20" s="15">
        <v>116000</v>
      </c>
      <c r="P20" s="15">
        <f t="shared" si="3"/>
        <v>13224000</v>
      </c>
      <c r="Q20" s="14">
        <v>121.5</v>
      </c>
      <c r="R20" s="15">
        <v>116000</v>
      </c>
      <c r="S20" s="15">
        <f t="shared" si="4"/>
        <v>14094000</v>
      </c>
    </row>
    <row r="21" spans="2:19" ht="20.100000000000001" customHeight="1">
      <c r="B21" s="12">
        <v>16</v>
      </c>
      <c r="C21" s="13" t="s">
        <v>138</v>
      </c>
      <c r="D21" s="13" t="s">
        <v>5</v>
      </c>
      <c r="E21" s="14">
        <v>2.9</v>
      </c>
      <c r="F21" s="15">
        <v>240000</v>
      </c>
      <c r="G21" s="15">
        <f t="shared" si="0"/>
        <v>696000</v>
      </c>
      <c r="H21" s="14">
        <v>5.5</v>
      </c>
      <c r="I21" s="15">
        <v>240000</v>
      </c>
      <c r="J21" s="15">
        <f t="shared" si="1"/>
        <v>1320000</v>
      </c>
      <c r="K21" s="14">
        <v>8.1999999999999993</v>
      </c>
      <c r="L21" s="15">
        <v>240000</v>
      </c>
      <c r="M21" s="15">
        <f t="shared" si="2"/>
        <v>1967999.9999999998</v>
      </c>
      <c r="N21" s="14">
        <v>13</v>
      </c>
      <c r="O21" s="15">
        <v>240000</v>
      </c>
      <c r="P21" s="15">
        <f t="shared" si="3"/>
        <v>3120000</v>
      </c>
      <c r="Q21" s="14">
        <v>15</v>
      </c>
      <c r="R21" s="15">
        <v>240000</v>
      </c>
      <c r="S21" s="15">
        <f t="shared" si="4"/>
        <v>3600000</v>
      </c>
    </row>
    <row r="22" spans="2:19" ht="20.100000000000001" customHeight="1">
      <c r="B22" s="12">
        <v>17</v>
      </c>
      <c r="C22" s="13" t="s">
        <v>139</v>
      </c>
      <c r="D22" s="13" t="s">
        <v>3</v>
      </c>
      <c r="E22" s="14">
        <v>13</v>
      </c>
      <c r="F22" s="15">
        <v>200</v>
      </c>
      <c r="G22" s="15">
        <f t="shared" si="0"/>
        <v>2600</v>
      </c>
      <c r="H22" s="14">
        <v>39</v>
      </c>
      <c r="I22" s="15">
        <v>200</v>
      </c>
      <c r="J22" s="15">
        <f t="shared" si="1"/>
        <v>7800</v>
      </c>
      <c r="K22" s="14">
        <v>52</v>
      </c>
      <c r="L22" s="15">
        <v>200</v>
      </c>
      <c r="M22" s="15">
        <f t="shared" si="2"/>
        <v>10400</v>
      </c>
      <c r="N22" s="14">
        <v>65</v>
      </c>
      <c r="O22" s="15">
        <v>200</v>
      </c>
      <c r="P22" s="15">
        <f t="shared" si="3"/>
        <v>13000</v>
      </c>
      <c r="Q22" s="14">
        <v>78</v>
      </c>
      <c r="R22" s="15">
        <v>200</v>
      </c>
      <c r="S22" s="15">
        <f t="shared" si="4"/>
        <v>15600</v>
      </c>
    </row>
    <row r="23" spans="2:19" ht="20.100000000000001" customHeight="1">
      <c r="B23" s="12">
        <v>18</v>
      </c>
      <c r="C23" s="13" t="s">
        <v>140</v>
      </c>
      <c r="D23" s="13" t="s">
        <v>5</v>
      </c>
      <c r="E23" s="14">
        <v>5.5</v>
      </c>
      <c r="F23" s="15">
        <v>31000</v>
      </c>
      <c r="G23" s="15">
        <f t="shared" si="0"/>
        <v>170500</v>
      </c>
      <c r="H23" s="14">
        <v>10.8</v>
      </c>
      <c r="I23" s="15">
        <v>31000</v>
      </c>
      <c r="J23" s="15">
        <f t="shared" si="1"/>
        <v>334800</v>
      </c>
      <c r="K23" s="14">
        <v>16.2</v>
      </c>
      <c r="L23" s="15">
        <v>31000</v>
      </c>
      <c r="M23" s="15">
        <f t="shared" si="2"/>
        <v>502200</v>
      </c>
      <c r="N23" s="14">
        <v>25.5</v>
      </c>
      <c r="O23" s="15">
        <v>31000</v>
      </c>
      <c r="P23" s="15">
        <f t="shared" si="3"/>
        <v>790500</v>
      </c>
      <c r="Q23" s="14">
        <v>29.5</v>
      </c>
      <c r="R23" s="15">
        <v>31000</v>
      </c>
      <c r="S23" s="15">
        <f t="shared" si="4"/>
        <v>914500</v>
      </c>
    </row>
    <row r="24" spans="2:19" ht="20.100000000000001" customHeight="1">
      <c r="B24" s="12">
        <v>19</v>
      </c>
      <c r="C24" s="13" t="s">
        <v>141</v>
      </c>
      <c r="D24" s="13" t="s">
        <v>6</v>
      </c>
      <c r="E24" s="15">
        <v>2000</v>
      </c>
      <c r="F24" s="14">
        <v>3.5</v>
      </c>
      <c r="G24" s="15">
        <f t="shared" si="0"/>
        <v>7000</v>
      </c>
      <c r="H24" s="15">
        <v>6000</v>
      </c>
      <c r="I24" s="14">
        <v>3.5</v>
      </c>
      <c r="J24" s="15">
        <f t="shared" si="1"/>
        <v>21000</v>
      </c>
      <c r="K24" s="15">
        <v>8000</v>
      </c>
      <c r="L24" s="14">
        <v>3.5</v>
      </c>
      <c r="M24" s="15">
        <f t="shared" si="2"/>
        <v>28000</v>
      </c>
      <c r="N24" s="15">
        <v>10000</v>
      </c>
      <c r="O24" s="14">
        <v>3.5</v>
      </c>
      <c r="P24" s="15">
        <f t="shared" si="3"/>
        <v>35000</v>
      </c>
      <c r="Q24" s="15">
        <v>12000</v>
      </c>
      <c r="R24" s="14">
        <v>3.5</v>
      </c>
      <c r="S24" s="15">
        <f t="shared" si="4"/>
        <v>42000</v>
      </c>
    </row>
    <row r="25" spans="2:19" ht="20.100000000000001" customHeight="1">
      <c r="B25" s="12">
        <v>20</v>
      </c>
      <c r="C25" s="13" t="s">
        <v>142</v>
      </c>
      <c r="D25" s="13" t="s">
        <v>6</v>
      </c>
      <c r="E25" s="15">
        <v>31778.400000000001</v>
      </c>
      <c r="F25" s="14">
        <v>2.8</v>
      </c>
      <c r="G25" s="15">
        <f t="shared" si="0"/>
        <v>88979.520000000004</v>
      </c>
      <c r="H25" s="15">
        <v>45887.5</v>
      </c>
      <c r="I25" s="14">
        <v>2.8</v>
      </c>
      <c r="J25" s="15">
        <f t="shared" si="1"/>
        <v>128484.99999999999</v>
      </c>
      <c r="K25" s="15">
        <v>62563.199999999997</v>
      </c>
      <c r="L25" s="14">
        <v>2.8</v>
      </c>
      <c r="M25" s="15">
        <f t="shared" si="2"/>
        <v>175176.95999999999</v>
      </c>
      <c r="N25" s="15">
        <v>82233.5</v>
      </c>
      <c r="O25" s="14">
        <v>2.8</v>
      </c>
      <c r="P25" s="15">
        <f t="shared" si="3"/>
        <v>230253.8</v>
      </c>
      <c r="Q25" s="15">
        <v>87674</v>
      </c>
      <c r="R25" s="14">
        <v>2.8</v>
      </c>
      <c r="S25" s="15">
        <f t="shared" si="4"/>
        <v>245487.19999999998</v>
      </c>
    </row>
    <row r="26" spans="2:19" ht="20.100000000000001" customHeight="1">
      <c r="B26" s="12">
        <v>21</v>
      </c>
      <c r="C26" s="13" t="s">
        <v>181</v>
      </c>
      <c r="D26" s="13" t="s">
        <v>6</v>
      </c>
      <c r="E26" s="15">
        <v>2000</v>
      </c>
      <c r="F26" s="14">
        <v>3</v>
      </c>
      <c r="G26" s="15">
        <f t="shared" si="0"/>
        <v>6000</v>
      </c>
      <c r="H26" s="15">
        <v>6000</v>
      </c>
      <c r="I26" s="14">
        <v>3</v>
      </c>
      <c r="J26" s="15">
        <f t="shared" si="1"/>
        <v>18000</v>
      </c>
      <c r="K26" s="15">
        <v>8000</v>
      </c>
      <c r="L26" s="14">
        <v>3</v>
      </c>
      <c r="M26" s="15">
        <f t="shared" si="2"/>
        <v>24000</v>
      </c>
      <c r="N26" s="15">
        <v>10000</v>
      </c>
      <c r="O26" s="14">
        <v>3</v>
      </c>
      <c r="P26" s="15">
        <f t="shared" si="3"/>
        <v>30000</v>
      </c>
      <c r="Q26" s="15">
        <v>12000</v>
      </c>
      <c r="R26" s="14">
        <v>3</v>
      </c>
      <c r="S26" s="15">
        <f t="shared" si="4"/>
        <v>36000</v>
      </c>
    </row>
    <row r="27" spans="2:19" ht="20.100000000000001" customHeight="1">
      <c r="B27" s="12">
        <v>22</v>
      </c>
      <c r="C27" s="13" t="s">
        <v>182</v>
      </c>
      <c r="D27" s="13" t="s">
        <v>6</v>
      </c>
      <c r="E27" s="15">
        <v>380028.7</v>
      </c>
      <c r="F27" s="14">
        <v>3.3</v>
      </c>
      <c r="G27" s="15">
        <f t="shared" si="0"/>
        <v>1254094.71</v>
      </c>
      <c r="H27" s="15">
        <v>547514.5</v>
      </c>
      <c r="I27" s="14">
        <v>3.3</v>
      </c>
      <c r="J27" s="15">
        <f t="shared" si="1"/>
        <v>1806797.8499999999</v>
      </c>
      <c r="K27" s="15">
        <v>746914.6</v>
      </c>
      <c r="L27" s="14">
        <v>3.3</v>
      </c>
      <c r="M27" s="15">
        <f t="shared" si="2"/>
        <v>2464818.1799999997</v>
      </c>
      <c r="N27" s="15">
        <v>982229</v>
      </c>
      <c r="O27" s="14">
        <v>3.3</v>
      </c>
      <c r="P27" s="15">
        <f t="shared" si="3"/>
        <v>3241355.6999999997</v>
      </c>
      <c r="Q27" s="15">
        <v>1048115</v>
      </c>
      <c r="R27" s="14">
        <v>3.3</v>
      </c>
      <c r="S27" s="15">
        <f t="shared" si="4"/>
        <v>3458779.5</v>
      </c>
    </row>
    <row r="28" spans="2:19" ht="42.75">
      <c r="B28" s="12">
        <v>23</v>
      </c>
      <c r="C28" s="16" t="s">
        <v>143</v>
      </c>
      <c r="D28" s="13" t="s">
        <v>6</v>
      </c>
      <c r="E28" s="15">
        <v>10485</v>
      </c>
      <c r="F28" s="14">
        <v>52</v>
      </c>
      <c r="G28" s="15">
        <f t="shared" si="0"/>
        <v>545220</v>
      </c>
      <c r="H28" s="15">
        <v>14370</v>
      </c>
      <c r="I28" s="14">
        <v>52</v>
      </c>
      <c r="J28" s="15">
        <f t="shared" si="1"/>
        <v>747240</v>
      </c>
      <c r="K28" s="15">
        <v>20835</v>
      </c>
      <c r="L28" s="14">
        <v>52</v>
      </c>
      <c r="M28" s="15">
        <f t="shared" si="2"/>
        <v>1083420</v>
      </c>
      <c r="N28" s="15">
        <v>25625</v>
      </c>
      <c r="O28" s="14">
        <v>52</v>
      </c>
      <c r="P28" s="15">
        <f t="shared" si="3"/>
        <v>1332500</v>
      </c>
      <c r="Q28" s="15">
        <v>27400</v>
      </c>
      <c r="R28" s="14">
        <v>52</v>
      </c>
      <c r="S28" s="15">
        <f t="shared" si="4"/>
        <v>1424800</v>
      </c>
    </row>
    <row r="29" spans="2:19" ht="28.5">
      <c r="B29" s="12">
        <v>24</v>
      </c>
      <c r="C29" s="16" t="s">
        <v>144</v>
      </c>
      <c r="D29" s="13" t="s">
        <v>6</v>
      </c>
      <c r="E29" s="15">
        <v>20787</v>
      </c>
      <c r="F29" s="14">
        <v>54</v>
      </c>
      <c r="G29" s="15">
        <f t="shared" si="0"/>
        <v>1122498</v>
      </c>
      <c r="H29" s="15">
        <v>30688.5</v>
      </c>
      <c r="I29" s="14">
        <v>54</v>
      </c>
      <c r="J29" s="15">
        <f t="shared" si="1"/>
        <v>1657179</v>
      </c>
      <c r="K29" s="15">
        <v>40517</v>
      </c>
      <c r="L29" s="14">
        <v>54</v>
      </c>
      <c r="M29" s="15">
        <f t="shared" si="2"/>
        <v>2187918</v>
      </c>
      <c r="N29" s="15">
        <v>54945.5</v>
      </c>
      <c r="O29" s="14">
        <v>54</v>
      </c>
      <c r="P29" s="15">
        <f t="shared" si="3"/>
        <v>2967057</v>
      </c>
      <c r="Q29" s="15">
        <v>57519</v>
      </c>
      <c r="R29" s="14">
        <v>54</v>
      </c>
      <c r="S29" s="15">
        <f t="shared" si="4"/>
        <v>3106026</v>
      </c>
    </row>
    <row r="30" spans="2:19" ht="28.5">
      <c r="B30" s="12">
        <v>25</v>
      </c>
      <c r="C30" s="16" t="s">
        <v>145</v>
      </c>
      <c r="D30" s="13" t="s">
        <v>6</v>
      </c>
      <c r="E30" s="15">
        <v>151.20000000000002</v>
      </c>
      <c r="F30" s="14">
        <v>54</v>
      </c>
      <c r="G30" s="15">
        <f t="shared" si="0"/>
        <v>8164.8000000000011</v>
      </c>
      <c r="H30" s="15">
        <v>252</v>
      </c>
      <c r="I30" s="14">
        <v>54</v>
      </c>
      <c r="J30" s="15">
        <f t="shared" si="1"/>
        <v>13608</v>
      </c>
      <c r="K30" s="15">
        <v>369.6</v>
      </c>
      <c r="L30" s="14">
        <v>54</v>
      </c>
      <c r="M30" s="15">
        <f t="shared" si="2"/>
        <v>19958.400000000001</v>
      </c>
      <c r="N30" s="15">
        <v>504</v>
      </c>
      <c r="O30" s="14">
        <v>54</v>
      </c>
      <c r="P30" s="15">
        <f t="shared" si="3"/>
        <v>27216</v>
      </c>
      <c r="Q30" s="15">
        <v>840</v>
      </c>
      <c r="R30" s="14">
        <v>54</v>
      </c>
      <c r="S30" s="15">
        <f t="shared" si="4"/>
        <v>45360</v>
      </c>
    </row>
    <row r="31" spans="2:19">
      <c r="B31" s="12"/>
      <c r="C31" s="13" t="s">
        <v>257</v>
      </c>
      <c r="D31" s="13"/>
      <c r="E31" s="13"/>
      <c r="F31" s="13"/>
      <c r="G31" s="15">
        <f>SUM(G6:G30)</f>
        <v>50036547.030000001</v>
      </c>
      <c r="H31" s="13"/>
      <c r="I31" s="13"/>
      <c r="J31" s="15">
        <f>SUM(J6:J30)</f>
        <v>71739859.849999994</v>
      </c>
      <c r="K31" s="13"/>
      <c r="L31" s="13"/>
      <c r="M31" s="15">
        <f>SUM(M6:M30)</f>
        <v>97335111.539999992</v>
      </c>
      <c r="N31" s="13"/>
      <c r="O31" s="13"/>
      <c r="P31" s="15">
        <f>SUM(P6:P30)</f>
        <v>126929082.5</v>
      </c>
      <c r="Q31" s="13"/>
      <c r="R31" s="13"/>
      <c r="S31" s="15">
        <f>SUM(S6:S30)</f>
        <v>136131252.69999999</v>
      </c>
    </row>
  </sheetData>
  <mergeCells count="8">
    <mergeCell ref="H4:J4"/>
    <mergeCell ref="K4:M4"/>
    <mergeCell ref="N4:P4"/>
    <mergeCell ref="Q4:S4"/>
    <mergeCell ref="B4:B5"/>
    <mergeCell ref="C4:C5"/>
    <mergeCell ref="D4:D5"/>
    <mergeCell ref="E4:G4"/>
  </mergeCells>
  <pageMargins left="0.5" right="0" top="0.75" bottom="0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C18" sqref="C18"/>
    </sheetView>
  </sheetViews>
  <sheetFormatPr defaultRowHeight="15"/>
  <cols>
    <col min="2" max="2" width="18.28515625" customWidth="1"/>
    <col min="3" max="3" width="22.7109375" customWidth="1"/>
    <col min="4" max="4" width="15.85546875" customWidth="1"/>
    <col min="5" max="5" width="14" customWidth="1"/>
    <col min="6" max="6" width="13.28515625" customWidth="1"/>
    <col min="7" max="7" width="12.140625" customWidth="1"/>
    <col min="8" max="8" width="13.28515625" customWidth="1"/>
  </cols>
  <sheetData>
    <row r="2" spans="1:8">
      <c r="C2" s="99" t="s">
        <v>285</v>
      </c>
    </row>
    <row r="4" spans="1:8">
      <c r="A4" s="101" t="s">
        <v>263</v>
      </c>
      <c r="B4" s="101" t="s">
        <v>264</v>
      </c>
      <c r="C4" s="101" t="s">
        <v>265</v>
      </c>
      <c r="D4" s="101" t="s">
        <v>267</v>
      </c>
      <c r="E4" s="101" t="s">
        <v>268</v>
      </c>
      <c r="F4" s="101" t="s">
        <v>269</v>
      </c>
      <c r="G4" s="101" t="s">
        <v>270</v>
      </c>
      <c r="H4" s="101" t="s">
        <v>271</v>
      </c>
    </row>
    <row r="5" spans="1:8">
      <c r="A5" s="101"/>
      <c r="B5" s="101"/>
      <c r="C5" s="101"/>
      <c r="D5" s="101" t="s">
        <v>266</v>
      </c>
      <c r="E5" s="101" t="s">
        <v>266</v>
      </c>
      <c r="F5" s="101" t="s">
        <v>266</v>
      </c>
      <c r="G5" s="101" t="s">
        <v>266</v>
      </c>
      <c r="H5" s="101" t="s">
        <v>266</v>
      </c>
    </row>
    <row r="6" spans="1:8" ht="32.25" customHeight="1">
      <c r="A6" s="96">
        <v>1</v>
      </c>
      <c r="B6" s="96" t="s">
        <v>272</v>
      </c>
      <c r="C6" s="96" t="s">
        <v>287</v>
      </c>
      <c r="D6" s="96">
        <v>10</v>
      </c>
      <c r="E6" s="96">
        <v>12</v>
      </c>
      <c r="F6" s="96">
        <v>13</v>
      </c>
      <c r="G6" s="96">
        <v>15</v>
      </c>
      <c r="H6" s="96">
        <v>16</v>
      </c>
    </row>
    <row r="7" spans="1:8" ht="30">
      <c r="A7" s="97">
        <v>2</v>
      </c>
      <c r="B7" s="97" t="s">
        <v>286</v>
      </c>
      <c r="C7" s="96" t="s">
        <v>273</v>
      </c>
      <c r="D7" s="96">
        <v>10</v>
      </c>
      <c r="E7" s="96">
        <v>11</v>
      </c>
      <c r="F7" s="96">
        <v>12</v>
      </c>
      <c r="G7" s="96">
        <v>13</v>
      </c>
      <c r="H7" s="96">
        <v>14</v>
      </c>
    </row>
    <row r="8" spans="1:8" ht="45">
      <c r="A8" s="97">
        <v>3</v>
      </c>
      <c r="B8" s="97" t="s">
        <v>274</v>
      </c>
      <c r="C8" s="97" t="s">
        <v>275</v>
      </c>
      <c r="D8" s="97">
        <v>195</v>
      </c>
      <c r="E8" s="97">
        <v>200</v>
      </c>
      <c r="F8" s="97">
        <v>205</v>
      </c>
      <c r="G8" s="97">
        <v>210</v>
      </c>
      <c r="H8" s="97">
        <v>215</v>
      </c>
    </row>
    <row r="9" spans="1:8" ht="30">
      <c r="A9" s="97"/>
      <c r="B9" s="97"/>
      <c r="C9" s="97" t="s">
        <v>276</v>
      </c>
      <c r="D9" s="97">
        <v>3</v>
      </c>
      <c r="E9" s="97">
        <v>3</v>
      </c>
      <c r="F9" s="97">
        <v>4</v>
      </c>
      <c r="G9" s="97">
        <v>5</v>
      </c>
      <c r="H9" s="97">
        <v>5</v>
      </c>
    </row>
    <row r="10" spans="1:8" ht="30">
      <c r="A10" s="97">
        <v>4</v>
      </c>
      <c r="B10" s="97" t="s">
        <v>277</v>
      </c>
      <c r="C10" s="97" t="s">
        <v>278</v>
      </c>
      <c r="D10" s="97">
        <v>5</v>
      </c>
      <c r="E10" s="97">
        <v>6</v>
      </c>
      <c r="F10" s="97">
        <v>7</v>
      </c>
      <c r="G10" s="97">
        <v>8</v>
      </c>
      <c r="H10" s="97">
        <v>9</v>
      </c>
    </row>
    <row r="11" spans="1:8" ht="45">
      <c r="A11" s="97">
        <v>5</v>
      </c>
      <c r="B11" s="97" t="s">
        <v>279</v>
      </c>
      <c r="C11" s="97" t="s">
        <v>280</v>
      </c>
      <c r="D11" s="97">
        <v>146</v>
      </c>
      <c r="E11" s="97">
        <v>150</v>
      </c>
      <c r="F11" s="97">
        <v>152</v>
      </c>
      <c r="G11" s="97">
        <v>154</v>
      </c>
      <c r="H11" s="97">
        <v>158</v>
      </c>
    </row>
    <row r="12" spans="1:8" ht="30">
      <c r="A12" s="97">
        <v>6</v>
      </c>
      <c r="B12" s="97" t="s">
        <v>281</v>
      </c>
      <c r="C12" s="97" t="s">
        <v>282</v>
      </c>
      <c r="D12" s="97">
        <v>10</v>
      </c>
      <c r="E12" s="97">
        <v>12</v>
      </c>
      <c r="F12" s="97">
        <v>13</v>
      </c>
      <c r="G12" s="97">
        <v>15</v>
      </c>
      <c r="H12" s="97">
        <v>17</v>
      </c>
    </row>
    <row r="13" spans="1:8">
      <c r="A13" s="97">
        <v>7</v>
      </c>
      <c r="B13" s="97" t="s">
        <v>283</v>
      </c>
      <c r="C13" s="97" t="s">
        <v>284</v>
      </c>
      <c r="D13" s="97">
        <v>30</v>
      </c>
      <c r="E13" s="97">
        <v>34</v>
      </c>
      <c r="F13" s="97">
        <v>38</v>
      </c>
      <c r="G13" s="97">
        <v>40</v>
      </c>
      <c r="H13" s="97">
        <v>42</v>
      </c>
    </row>
    <row r="14" spans="1:8">
      <c r="A14" s="97"/>
      <c r="B14" s="97"/>
      <c r="C14" s="97"/>
      <c r="D14" s="97"/>
      <c r="E14" s="97"/>
      <c r="F14" s="97"/>
      <c r="G14" s="97"/>
      <c r="H14" s="97"/>
    </row>
    <row r="15" spans="1:8">
      <c r="A15" s="100"/>
      <c r="B15" s="100" t="s">
        <v>291</v>
      </c>
      <c r="C15" s="100"/>
      <c r="D15" s="100">
        <v>409</v>
      </c>
      <c r="E15" s="100">
        <v>428</v>
      </c>
      <c r="F15" s="100">
        <v>444</v>
      </c>
      <c r="G15" s="100">
        <v>460</v>
      </c>
      <c r="H15" s="100">
        <v>476</v>
      </c>
    </row>
    <row r="16" spans="1:8">
      <c r="A16" s="98"/>
      <c r="B16" s="98"/>
      <c r="C16" s="98"/>
      <c r="D16" s="98"/>
      <c r="E16" s="98"/>
      <c r="F16" s="98"/>
      <c r="G16" s="98"/>
      <c r="H16" s="98"/>
    </row>
    <row r="17" spans="1:8">
      <c r="A17" s="98"/>
      <c r="B17" s="98"/>
      <c r="C17" s="98"/>
      <c r="D17" s="98"/>
      <c r="E17" s="98"/>
      <c r="F17" s="98"/>
      <c r="G17" s="98"/>
      <c r="H17" s="98"/>
    </row>
    <row r="18" spans="1:8">
      <c r="A18" s="98"/>
      <c r="B18" s="98"/>
      <c r="C18" s="98"/>
      <c r="D18" s="98"/>
      <c r="E18" s="98"/>
      <c r="F18" s="98"/>
      <c r="G18" s="98"/>
      <c r="H18" s="98"/>
    </row>
    <row r="19" spans="1:8">
      <c r="A19" s="98"/>
      <c r="B19" s="98"/>
      <c r="C19" s="98"/>
      <c r="D19" s="98"/>
      <c r="E19" s="98"/>
      <c r="F19" s="98"/>
      <c r="G19" s="98"/>
      <c r="H19" s="98"/>
    </row>
    <row r="20" spans="1:8">
      <c r="A20" s="98"/>
      <c r="B20" s="98"/>
      <c r="C20" s="98"/>
      <c r="D20" s="98"/>
      <c r="E20" s="98"/>
      <c r="F20" s="98"/>
      <c r="G20" s="98"/>
      <c r="H20" s="98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R14"/>
  <sheetViews>
    <sheetView tabSelected="1" workbookViewId="0">
      <selection activeCell="G24" sqref="G24"/>
    </sheetView>
  </sheetViews>
  <sheetFormatPr defaultRowHeight="14.25"/>
  <cols>
    <col min="1" max="1" width="4" style="1" customWidth="1"/>
    <col min="2" max="2" width="21.42578125" style="1" customWidth="1"/>
    <col min="3" max="3" width="9.140625" style="24"/>
    <col min="4" max="4" width="11" style="1" customWidth="1"/>
    <col min="5" max="5" width="11" style="1" hidden="1" customWidth="1"/>
    <col min="6" max="6" width="11.85546875" style="1" customWidth="1"/>
    <col min="7" max="7" width="11" style="1" customWidth="1"/>
    <col min="8" max="8" width="11" style="1" hidden="1" customWidth="1"/>
    <col min="9" max="10" width="11" style="1" customWidth="1"/>
    <col min="11" max="11" width="11" style="1" hidden="1" customWidth="1"/>
    <col min="12" max="13" width="11" style="1" customWidth="1"/>
    <col min="14" max="14" width="11" style="1" hidden="1" customWidth="1"/>
    <col min="15" max="16" width="11" style="1" customWidth="1"/>
    <col min="17" max="17" width="11" style="1" hidden="1" customWidth="1"/>
    <col min="18" max="18" width="16.7109375" style="1" customWidth="1"/>
    <col min="19" max="16384" width="9.140625" style="1"/>
  </cols>
  <sheetData>
    <row r="3" spans="1:18" ht="15.75">
      <c r="A3" s="18" t="s">
        <v>255</v>
      </c>
    </row>
    <row r="4" spans="1:18">
      <c r="A4" s="1" t="s">
        <v>244</v>
      </c>
    </row>
    <row r="5" spans="1:18" ht="15" customHeight="1">
      <c r="A5" s="80" t="s">
        <v>0</v>
      </c>
      <c r="B5" s="78" t="s">
        <v>1</v>
      </c>
      <c r="C5" s="78" t="s">
        <v>2</v>
      </c>
      <c r="D5" s="73" t="s">
        <v>119</v>
      </c>
      <c r="E5" s="74"/>
      <c r="F5" s="75"/>
      <c r="G5" s="73" t="s">
        <v>120</v>
      </c>
      <c r="H5" s="74"/>
      <c r="I5" s="75"/>
      <c r="J5" s="73" t="s">
        <v>121</v>
      </c>
      <c r="K5" s="74"/>
      <c r="L5" s="75"/>
      <c r="M5" s="73" t="s">
        <v>122</v>
      </c>
      <c r="N5" s="74"/>
      <c r="O5" s="75"/>
      <c r="P5" s="47" t="s">
        <v>251</v>
      </c>
      <c r="Q5" s="71"/>
      <c r="R5" s="72"/>
    </row>
    <row r="6" spans="1:18" ht="28.5" customHeight="1">
      <c r="A6" s="80"/>
      <c r="B6" s="79"/>
      <c r="C6" s="78"/>
      <c r="D6" s="22" t="s">
        <v>72</v>
      </c>
      <c r="E6" s="40" t="s">
        <v>245</v>
      </c>
      <c r="F6" s="40" t="s">
        <v>246</v>
      </c>
      <c r="G6" s="22" t="s">
        <v>72</v>
      </c>
      <c r="H6" s="40" t="s">
        <v>245</v>
      </c>
      <c r="I6" s="40" t="s">
        <v>246</v>
      </c>
      <c r="J6" s="22" t="s">
        <v>72</v>
      </c>
      <c r="K6" s="40" t="s">
        <v>245</v>
      </c>
      <c r="L6" s="40" t="s">
        <v>246</v>
      </c>
      <c r="M6" s="22" t="s">
        <v>72</v>
      </c>
      <c r="N6" s="40" t="s">
        <v>245</v>
      </c>
      <c r="O6" s="40" t="s">
        <v>246</v>
      </c>
      <c r="P6" s="22" t="s">
        <v>72</v>
      </c>
      <c r="Q6" s="16" t="s">
        <v>245</v>
      </c>
      <c r="R6" s="40" t="s">
        <v>246</v>
      </c>
    </row>
    <row r="7" spans="1:18" ht="24.95" customHeight="1">
      <c r="A7" s="12">
        <v>1</v>
      </c>
      <c r="B7" s="13" t="s">
        <v>28</v>
      </c>
      <c r="C7" s="12" t="s">
        <v>3</v>
      </c>
      <c r="D7" s="25">
        <v>3270.66</v>
      </c>
      <c r="E7" s="25">
        <v>6621</v>
      </c>
      <c r="F7" s="25">
        <f>+(D7*E7)</f>
        <v>21655039.859999999</v>
      </c>
      <c r="G7" s="25">
        <v>4251.8249999999998</v>
      </c>
      <c r="H7" s="25">
        <v>6621</v>
      </c>
      <c r="I7" s="25">
        <f>+(G7*H7)</f>
        <v>28151333.324999999</v>
      </c>
      <c r="J7" s="25">
        <v>6050.49</v>
      </c>
      <c r="K7" s="25">
        <v>6621</v>
      </c>
      <c r="L7" s="25">
        <f>+(J7*K7)</f>
        <v>40060294.289999999</v>
      </c>
      <c r="M7" s="25">
        <v>7304.1549999999997</v>
      </c>
      <c r="N7" s="25">
        <v>6621</v>
      </c>
      <c r="O7" s="25">
        <f>+(M7*N7)</f>
        <v>48360810.254999995</v>
      </c>
      <c r="P7" s="25">
        <v>7903.82</v>
      </c>
      <c r="Q7" s="25">
        <v>6621</v>
      </c>
      <c r="R7" s="25">
        <f>+(P7*Q7)</f>
        <v>52331192.219999999</v>
      </c>
    </row>
    <row r="8" spans="1:18" ht="24.95" customHeight="1">
      <c r="A8" s="12">
        <v>2</v>
      </c>
      <c r="B8" s="13" t="s">
        <v>9</v>
      </c>
      <c r="C8" s="12" t="s">
        <v>3</v>
      </c>
      <c r="D8" s="25">
        <v>4629.3500000000004</v>
      </c>
      <c r="E8" s="25">
        <v>6549</v>
      </c>
      <c r="F8" s="25">
        <f t="shared" ref="F8:F13" si="0">+(D8*E8)</f>
        <v>30317613.150000002</v>
      </c>
      <c r="G8" s="25">
        <v>6549</v>
      </c>
      <c r="H8" s="25">
        <v>6622</v>
      </c>
      <c r="I8" s="25">
        <f t="shared" ref="I8:I13" si="1">+(G8*H8)</f>
        <v>43367478</v>
      </c>
      <c r="J8" s="25">
        <v>7835.36</v>
      </c>
      <c r="K8" s="25">
        <v>6549</v>
      </c>
      <c r="L8" s="25">
        <f t="shared" ref="L8:L13" si="2">+(J8*K8)</f>
        <v>51313772.640000001</v>
      </c>
      <c r="M8" s="25">
        <v>9972.7000000000007</v>
      </c>
      <c r="N8" s="25">
        <v>6549</v>
      </c>
      <c r="O8" s="25">
        <f t="shared" ref="O8:O13" si="3">+(M8*N8)</f>
        <v>65311212.300000004</v>
      </c>
      <c r="P8" s="25">
        <v>10567.7</v>
      </c>
      <c r="Q8" s="25">
        <v>6549</v>
      </c>
      <c r="R8" s="25">
        <f t="shared" ref="R8:R13" si="4">+(P8*Q8)</f>
        <v>69207867.300000012</v>
      </c>
    </row>
    <row r="9" spans="1:18" ht="24.95" customHeight="1">
      <c r="A9" s="12">
        <v>3</v>
      </c>
      <c r="B9" s="13" t="s">
        <v>8</v>
      </c>
      <c r="C9" s="12" t="s">
        <v>3</v>
      </c>
      <c r="D9" s="25">
        <v>657</v>
      </c>
      <c r="E9" s="25">
        <v>9890</v>
      </c>
      <c r="F9" s="25">
        <f t="shared" si="0"/>
        <v>6497730</v>
      </c>
      <c r="G9" s="25">
        <v>1314</v>
      </c>
      <c r="H9" s="25">
        <v>9890</v>
      </c>
      <c r="I9" s="25">
        <f t="shared" si="1"/>
        <v>12995460</v>
      </c>
      <c r="J9" s="25">
        <v>1862</v>
      </c>
      <c r="K9" s="25">
        <v>9890</v>
      </c>
      <c r="L9" s="25">
        <f t="shared" si="2"/>
        <v>18415180</v>
      </c>
      <c r="M9" s="25">
        <v>2740</v>
      </c>
      <c r="N9" s="25">
        <v>9890</v>
      </c>
      <c r="O9" s="25">
        <f t="shared" si="3"/>
        <v>27098600</v>
      </c>
      <c r="P9" s="25">
        <v>2740</v>
      </c>
      <c r="Q9" s="25">
        <v>9890</v>
      </c>
      <c r="R9" s="25">
        <f t="shared" si="4"/>
        <v>27098600</v>
      </c>
    </row>
    <row r="10" spans="1:18" ht="24.95" customHeight="1">
      <c r="A10" s="12">
        <v>4</v>
      </c>
      <c r="B10" s="13" t="s">
        <v>106</v>
      </c>
      <c r="C10" s="12" t="s">
        <v>3</v>
      </c>
      <c r="D10" s="25">
        <v>730.99</v>
      </c>
      <c r="E10" s="25">
        <v>8400</v>
      </c>
      <c r="F10" s="25">
        <f t="shared" si="0"/>
        <v>6140316</v>
      </c>
      <c r="G10" s="25">
        <v>1146.655</v>
      </c>
      <c r="H10" s="25">
        <v>8400</v>
      </c>
      <c r="I10" s="25">
        <f t="shared" si="1"/>
        <v>9631902</v>
      </c>
      <c r="J10" s="25">
        <v>1620.65</v>
      </c>
      <c r="K10" s="25">
        <v>8400</v>
      </c>
      <c r="L10" s="25">
        <f t="shared" si="2"/>
        <v>13613460</v>
      </c>
      <c r="M10" s="25">
        <v>2424.645</v>
      </c>
      <c r="N10" s="25">
        <v>8400</v>
      </c>
      <c r="O10" s="25">
        <f t="shared" si="3"/>
        <v>20367018</v>
      </c>
      <c r="P10" s="25">
        <v>2451.98</v>
      </c>
      <c r="Q10" s="25">
        <v>8400</v>
      </c>
      <c r="R10" s="25">
        <f t="shared" si="4"/>
        <v>20596632</v>
      </c>
    </row>
    <row r="11" spans="1:18" ht="24.95" customHeight="1">
      <c r="A11" s="12">
        <v>5</v>
      </c>
      <c r="B11" s="13" t="s">
        <v>10</v>
      </c>
      <c r="C11" s="12" t="s">
        <v>3</v>
      </c>
      <c r="D11" s="25">
        <v>255</v>
      </c>
      <c r="E11" s="25">
        <v>17100</v>
      </c>
      <c r="F11" s="25">
        <f t="shared" si="0"/>
        <v>4360500</v>
      </c>
      <c r="G11" s="25">
        <v>382.5</v>
      </c>
      <c r="H11" s="25">
        <v>17100</v>
      </c>
      <c r="I11" s="25">
        <f t="shared" si="1"/>
        <v>6540750</v>
      </c>
      <c r="J11" s="25">
        <v>637.5</v>
      </c>
      <c r="K11" s="25">
        <v>17100</v>
      </c>
      <c r="L11" s="25">
        <f t="shared" si="2"/>
        <v>10901250</v>
      </c>
      <c r="M11" s="25">
        <v>1020</v>
      </c>
      <c r="N11" s="25">
        <v>17100</v>
      </c>
      <c r="O11" s="25">
        <f t="shared" si="3"/>
        <v>17442000</v>
      </c>
      <c r="P11" s="25">
        <v>1020</v>
      </c>
      <c r="Q11" s="25">
        <v>17100</v>
      </c>
      <c r="R11" s="25">
        <f t="shared" si="4"/>
        <v>17442000</v>
      </c>
    </row>
    <row r="12" spans="1:18" ht="24.95" customHeight="1">
      <c r="A12" s="12">
        <v>8</v>
      </c>
      <c r="B12" s="13" t="s">
        <v>114</v>
      </c>
      <c r="C12" s="12" t="s">
        <v>3</v>
      </c>
      <c r="D12" s="25">
        <v>54.9</v>
      </c>
      <c r="E12" s="25">
        <v>4100</v>
      </c>
      <c r="F12" s="25">
        <f t="shared" si="0"/>
        <v>225090</v>
      </c>
      <c r="G12" s="25">
        <v>164.7</v>
      </c>
      <c r="H12" s="25">
        <v>4100</v>
      </c>
      <c r="I12" s="25">
        <f t="shared" si="1"/>
        <v>675270</v>
      </c>
      <c r="J12" s="25">
        <v>219.6</v>
      </c>
      <c r="K12" s="25">
        <v>4100</v>
      </c>
      <c r="L12" s="25">
        <f t="shared" si="2"/>
        <v>900360</v>
      </c>
      <c r="M12" s="25">
        <v>274.5</v>
      </c>
      <c r="N12" s="25">
        <v>4100</v>
      </c>
      <c r="O12" s="25">
        <f t="shared" si="3"/>
        <v>1125450</v>
      </c>
      <c r="P12" s="25">
        <v>329.4</v>
      </c>
      <c r="Q12" s="25">
        <v>4100</v>
      </c>
      <c r="R12" s="25">
        <f t="shared" si="4"/>
        <v>1350540</v>
      </c>
    </row>
    <row r="13" spans="1:18" ht="24.95" customHeight="1">
      <c r="A13" s="12">
        <v>10</v>
      </c>
      <c r="B13" s="13" t="s">
        <v>115</v>
      </c>
      <c r="C13" s="12" t="s">
        <v>3</v>
      </c>
      <c r="D13" s="25">
        <v>165.07500000000002</v>
      </c>
      <c r="E13" s="25">
        <v>91200</v>
      </c>
      <c r="F13" s="25">
        <f t="shared" si="0"/>
        <v>15054840.000000002</v>
      </c>
      <c r="G13" s="25">
        <v>295.76499999999999</v>
      </c>
      <c r="H13" s="25">
        <v>91200</v>
      </c>
      <c r="I13" s="25">
        <f t="shared" si="1"/>
        <v>26973768</v>
      </c>
      <c r="J13" s="25">
        <v>440.21000000000004</v>
      </c>
      <c r="K13" s="25">
        <v>91200</v>
      </c>
      <c r="L13" s="25">
        <f t="shared" si="2"/>
        <v>40147152</v>
      </c>
      <c r="M13" s="25">
        <v>584.65000000000009</v>
      </c>
      <c r="N13" s="25">
        <v>91200</v>
      </c>
      <c r="O13" s="25">
        <f t="shared" si="3"/>
        <v>53320080.000000007</v>
      </c>
      <c r="P13" s="25">
        <v>997.34999999999991</v>
      </c>
      <c r="Q13" s="25">
        <v>91200</v>
      </c>
      <c r="R13" s="25">
        <f t="shared" si="4"/>
        <v>90958319.999999985</v>
      </c>
    </row>
    <row r="14" spans="1:18">
      <c r="A14" s="13"/>
      <c r="B14" s="13" t="s">
        <v>252</v>
      </c>
      <c r="C14" s="12"/>
      <c r="D14" s="13"/>
      <c r="E14" s="13"/>
      <c r="F14" s="15">
        <f>SUM(F7:F13)</f>
        <v>84251129.010000005</v>
      </c>
      <c r="G14" s="13"/>
      <c r="H14" s="13"/>
      <c r="I14" s="15">
        <f>SUM(I7:I13)</f>
        <v>128335961.325</v>
      </c>
      <c r="J14" s="13"/>
      <c r="K14" s="13"/>
      <c r="L14" s="15">
        <f>SUM(L7:L13)</f>
        <v>175351468.93000001</v>
      </c>
      <c r="M14" s="13"/>
      <c r="N14" s="13"/>
      <c r="O14" s="15">
        <f>SUM(O7:O13)</f>
        <v>233025170.55500001</v>
      </c>
      <c r="P14" s="13"/>
      <c r="Q14" s="13"/>
      <c r="R14" s="15">
        <f>SUM(R7:R13)</f>
        <v>278985151.51999998</v>
      </c>
    </row>
  </sheetData>
  <mergeCells count="7">
    <mergeCell ref="C5:C6"/>
    <mergeCell ref="B5:B6"/>
    <mergeCell ref="A5:A6"/>
    <mergeCell ref="M5:O5"/>
    <mergeCell ref="J5:L5"/>
    <mergeCell ref="G5:I5"/>
    <mergeCell ref="D5:F5"/>
  </mergeCells>
  <pageMargins left="0.5" right="0" top="1" bottom="0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4:BB51"/>
  <sheetViews>
    <sheetView topLeftCell="A39" workbookViewId="0">
      <selection activeCell="D51" sqref="D51"/>
    </sheetView>
  </sheetViews>
  <sheetFormatPr defaultRowHeight="14.25"/>
  <cols>
    <col min="1" max="2" width="9.140625" style="1"/>
    <col min="3" max="3" width="5.28515625" style="1" customWidth="1"/>
    <col min="4" max="4" width="33" style="1" customWidth="1"/>
    <col min="5" max="5" width="7.5703125" style="1" customWidth="1"/>
    <col min="6" max="6" width="11.5703125" style="1" customWidth="1"/>
    <col min="7" max="7" width="9.28515625" style="1" hidden="1" customWidth="1"/>
    <col min="8" max="8" width="15" style="1" hidden="1" customWidth="1"/>
    <col min="9" max="9" width="10.42578125" style="1" customWidth="1"/>
    <col min="10" max="10" width="9.28515625" style="1" hidden="1" customWidth="1"/>
    <col min="11" max="11" width="13.7109375" style="1" hidden="1" customWidth="1"/>
    <col min="12" max="12" width="10.28515625" style="1" customWidth="1"/>
    <col min="13" max="13" width="9.28515625" style="1" hidden="1" customWidth="1"/>
    <col min="14" max="14" width="13.7109375" style="1" hidden="1" customWidth="1"/>
    <col min="15" max="15" width="10.140625" style="1" customWidth="1"/>
    <col min="16" max="16" width="9.28515625" style="1" hidden="1" customWidth="1"/>
    <col min="17" max="17" width="11.7109375" style="1" hidden="1" customWidth="1"/>
    <col min="18" max="18" width="10.85546875" style="1" customWidth="1"/>
    <col min="19" max="20" width="10.85546875" style="1" hidden="1" customWidth="1"/>
    <col min="21" max="21" width="9.140625" style="1" customWidth="1"/>
    <col min="22" max="22" width="10.42578125" style="1" customWidth="1"/>
    <col min="23" max="23" width="10.140625" style="1" customWidth="1"/>
    <col min="24" max="24" width="10.42578125" style="1" customWidth="1"/>
    <col min="25" max="25" width="11.140625" style="1" customWidth="1"/>
    <col min="26" max="26" width="9.28515625" style="1" customWidth="1"/>
    <col min="27" max="27" width="6.7109375" style="1" hidden="1" customWidth="1"/>
    <col min="28" max="33" width="9.140625" style="1" customWidth="1"/>
    <col min="34" max="34" width="9.140625" style="1" hidden="1" customWidth="1"/>
    <col min="35" max="35" width="9.85546875" style="1" customWidth="1"/>
    <col min="36" max="36" width="10.85546875" style="1" customWidth="1"/>
    <col min="37" max="37" width="11.5703125" style="1" customWidth="1"/>
    <col min="38" max="38" width="13.28515625" style="1" customWidth="1"/>
    <col min="39" max="39" width="12.5703125" style="1" customWidth="1"/>
    <col min="40" max="40" width="10.28515625" style="1" hidden="1" customWidth="1"/>
    <col min="41" max="45" width="9.140625" style="1"/>
    <col min="46" max="46" width="9.140625" style="1" hidden="1" customWidth="1"/>
    <col min="47" max="51" width="9.140625" style="1"/>
    <col min="52" max="52" width="9.140625" style="1" hidden="1" customWidth="1"/>
    <col min="53" max="16384" width="9.140625" style="1"/>
  </cols>
  <sheetData>
    <row r="4" spans="3:52" ht="15.75">
      <c r="C4" s="18" t="s">
        <v>254</v>
      </c>
    </row>
    <row r="5" spans="3:52">
      <c r="C5" s="1" t="s">
        <v>244</v>
      </c>
    </row>
    <row r="6" spans="3:52" ht="15" customHeight="1">
      <c r="C6" s="80" t="s">
        <v>184</v>
      </c>
      <c r="D6" s="78" t="s">
        <v>1</v>
      </c>
      <c r="E6" s="17"/>
      <c r="F6" s="73" t="s">
        <v>119</v>
      </c>
      <c r="G6" s="74"/>
      <c r="H6" s="75"/>
      <c r="I6" s="73" t="s">
        <v>120</v>
      </c>
      <c r="J6" s="74"/>
      <c r="K6" s="75"/>
      <c r="L6" s="73" t="s">
        <v>121</v>
      </c>
      <c r="M6" s="74"/>
      <c r="N6" s="75"/>
      <c r="O6" s="73" t="s">
        <v>122</v>
      </c>
      <c r="P6" s="74"/>
      <c r="Q6" s="75"/>
      <c r="R6" s="73" t="s">
        <v>251</v>
      </c>
      <c r="S6" s="74"/>
      <c r="T6" s="75"/>
      <c r="U6" s="17"/>
      <c r="V6" s="17" t="s">
        <v>119</v>
      </c>
      <c r="W6" s="17" t="s">
        <v>120</v>
      </c>
      <c r="X6" s="17" t="s">
        <v>121</v>
      </c>
      <c r="Y6" s="17" t="s">
        <v>122</v>
      </c>
      <c r="Z6" s="17" t="s">
        <v>251</v>
      </c>
      <c r="AA6" s="83" t="s">
        <v>183</v>
      </c>
      <c r="AB6" s="17"/>
      <c r="AC6" s="17" t="s">
        <v>119</v>
      </c>
      <c r="AD6" s="17" t="s">
        <v>120</v>
      </c>
      <c r="AE6" s="17" t="s">
        <v>121</v>
      </c>
      <c r="AF6" s="17" t="s">
        <v>122</v>
      </c>
      <c r="AG6" s="17" t="s">
        <v>251</v>
      </c>
      <c r="AH6" s="83" t="s">
        <v>183</v>
      </c>
      <c r="AI6" s="17" t="s">
        <v>119</v>
      </c>
      <c r="AJ6" s="17" t="s">
        <v>120</v>
      </c>
      <c r="AK6" s="17" t="s">
        <v>121</v>
      </c>
      <c r="AL6" s="17" t="s">
        <v>122</v>
      </c>
      <c r="AM6" s="17" t="s">
        <v>251</v>
      </c>
      <c r="AN6" s="83" t="s">
        <v>183</v>
      </c>
      <c r="AO6" s="17" t="s">
        <v>119</v>
      </c>
      <c r="AP6" s="17" t="s">
        <v>120</v>
      </c>
      <c r="AQ6" s="17" t="s">
        <v>121</v>
      </c>
      <c r="AR6" s="17" t="s">
        <v>122</v>
      </c>
      <c r="AS6" s="17" t="s">
        <v>251</v>
      </c>
      <c r="AT6" s="83" t="s">
        <v>183</v>
      </c>
      <c r="AU6" s="17" t="s">
        <v>119</v>
      </c>
      <c r="AV6" s="17" t="s">
        <v>120</v>
      </c>
      <c r="AW6" s="17" t="s">
        <v>121</v>
      </c>
      <c r="AX6" s="17" t="s">
        <v>122</v>
      </c>
      <c r="AY6" s="17" t="s">
        <v>251</v>
      </c>
      <c r="AZ6" s="83" t="s">
        <v>183</v>
      </c>
    </row>
    <row r="7" spans="3:52" ht="15">
      <c r="C7" s="80"/>
      <c r="D7" s="78"/>
      <c r="E7" s="78" t="s">
        <v>157</v>
      </c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40"/>
      <c r="T7" s="40"/>
      <c r="U7" s="81" t="s">
        <v>158</v>
      </c>
      <c r="V7" s="82"/>
      <c r="W7" s="82"/>
      <c r="X7" s="82"/>
      <c r="Y7" s="82"/>
      <c r="Z7" s="82"/>
      <c r="AA7" s="84"/>
      <c r="AB7" s="81" t="s">
        <v>159</v>
      </c>
      <c r="AC7" s="82"/>
      <c r="AD7" s="82"/>
      <c r="AE7" s="82"/>
      <c r="AF7" s="82"/>
      <c r="AG7" s="82"/>
      <c r="AH7" s="84"/>
      <c r="AI7" s="81" t="s">
        <v>117</v>
      </c>
      <c r="AJ7" s="82"/>
      <c r="AK7" s="82"/>
      <c r="AL7" s="82"/>
      <c r="AM7" s="82"/>
      <c r="AN7" s="84"/>
      <c r="AO7" s="81" t="s">
        <v>160</v>
      </c>
      <c r="AP7" s="82"/>
      <c r="AQ7" s="82"/>
      <c r="AR7" s="82"/>
      <c r="AS7" s="82"/>
      <c r="AT7" s="84"/>
      <c r="AU7" s="81" t="s">
        <v>161</v>
      </c>
      <c r="AV7" s="82" t="s">
        <v>161</v>
      </c>
      <c r="AW7" s="82" t="s">
        <v>161</v>
      </c>
      <c r="AX7" s="82" t="s">
        <v>161</v>
      </c>
      <c r="AY7" s="82" t="s">
        <v>161</v>
      </c>
      <c r="AZ7" s="84"/>
    </row>
    <row r="8" spans="3:52" ht="33.75" customHeight="1">
      <c r="C8" s="80"/>
      <c r="D8" s="78"/>
      <c r="E8" s="22" t="s">
        <v>4</v>
      </c>
      <c r="F8" s="26" t="s">
        <v>162</v>
      </c>
      <c r="G8" s="26" t="s">
        <v>247</v>
      </c>
      <c r="H8" s="40" t="s">
        <v>246</v>
      </c>
      <c r="I8" s="26" t="s">
        <v>162</v>
      </c>
      <c r="J8" s="26" t="s">
        <v>247</v>
      </c>
      <c r="K8" s="40" t="s">
        <v>246</v>
      </c>
      <c r="L8" s="26" t="s">
        <v>162</v>
      </c>
      <c r="M8" s="26" t="s">
        <v>247</v>
      </c>
      <c r="N8" s="40" t="s">
        <v>246</v>
      </c>
      <c r="O8" s="26" t="s">
        <v>162</v>
      </c>
      <c r="P8" s="26" t="s">
        <v>247</v>
      </c>
      <c r="Q8" s="40" t="s">
        <v>246</v>
      </c>
      <c r="R8" s="26" t="s">
        <v>162</v>
      </c>
      <c r="S8" s="26" t="s">
        <v>247</v>
      </c>
      <c r="T8" s="40" t="s">
        <v>246</v>
      </c>
      <c r="U8" s="22" t="s">
        <v>4</v>
      </c>
      <c r="V8" s="26" t="s">
        <v>162</v>
      </c>
      <c r="W8" s="26" t="s">
        <v>162</v>
      </c>
      <c r="X8" s="26" t="s">
        <v>162</v>
      </c>
      <c r="Y8" s="26" t="s">
        <v>162</v>
      </c>
      <c r="Z8" s="26" t="s">
        <v>162</v>
      </c>
      <c r="AA8" s="85"/>
      <c r="AB8" s="22" t="s">
        <v>4</v>
      </c>
      <c r="AC8" s="26" t="s">
        <v>162</v>
      </c>
      <c r="AD8" s="26" t="s">
        <v>162</v>
      </c>
      <c r="AE8" s="26" t="s">
        <v>162</v>
      </c>
      <c r="AF8" s="26" t="s">
        <v>162</v>
      </c>
      <c r="AG8" s="26" t="s">
        <v>162</v>
      </c>
      <c r="AH8" s="85"/>
      <c r="AI8" s="22" t="s">
        <v>163</v>
      </c>
      <c r="AJ8" s="26" t="s">
        <v>163</v>
      </c>
      <c r="AK8" s="26" t="s">
        <v>163</v>
      </c>
      <c r="AL8" s="26" t="s">
        <v>163</v>
      </c>
      <c r="AM8" s="26" t="s">
        <v>163</v>
      </c>
      <c r="AN8" s="85"/>
      <c r="AO8" s="22" t="s">
        <v>163</v>
      </c>
      <c r="AP8" s="26" t="s">
        <v>163</v>
      </c>
      <c r="AQ8" s="26" t="s">
        <v>163</v>
      </c>
      <c r="AR8" s="26" t="s">
        <v>163</v>
      </c>
      <c r="AS8" s="26" t="s">
        <v>163</v>
      </c>
      <c r="AT8" s="85"/>
      <c r="AU8" s="22" t="s">
        <v>163</v>
      </c>
      <c r="AV8" s="26" t="s">
        <v>163</v>
      </c>
      <c r="AW8" s="26" t="s">
        <v>163</v>
      </c>
      <c r="AX8" s="26" t="s">
        <v>163</v>
      </c>
      <c r="AY8" s="26" t="s">
        <v>163</v>
      </c>
      <c r="AZ8" s="85"/>
    </row>
    <row r="9" spans="3:52" ht="20.100000000000001" customHeight="1">
      <c r="C9" s="12">
        <v>1</v>
      </c>
      <c r="D9" s="13" t="s">
        <v>164</v>
      </c>
      <c r="E9" s="13">
        <v>200</v>
      </c>
      <c r="F9" s="27">
        <v>140</v>
      </c>
      <c r="G9" s="27"/>
      <c r="H9" s="27"/>
      <c r="I9" s="28">
        <v>175</v>
      </c>
      <c r="J9" s="28"/>
      <c r="K9" s="28"/>
      <c r="L9" s="28">
        <v>210</v>
      </c>
      <c r="M9" s="28"/>
      <c r="N9" s="28"/>
      <c r="O9" s="28">
        <v>280</v>
      </c>
      <c r="P9" s="28"/>
      <c r="Q9" s="28"/>
      <c r="R9" s="28">
        <v>350</v>
      </c>
      <c r="S9" s="29"/>
      <c r="T9" s="29"/>
      <c r="U9" s="13" t="s">
        <v>15</v>
      </c>
      <c r="V9" s="27">
        <v>600</v>
      </c>
      <c r="W9" s="28">
        <v>750</v>
      </c>
      <c r="X9" s="28">
        <v>900</v>
      </c>
      <c r="Y9" s="28">
        <v>1200</v>
      </c>
      <c r="Z9" s="28">
        <v>1500</v>
      </c>
      <c r="AA9" s="29">
        <f>SUM(V9:Z9)</f>
        <v>4950</v>
      </c>
      <c r="AB9" s="13"/>
      <c r="AC9" s="27"/>
      <c r="AD9" s="28"/>
      <c r="AE9" s="28"/>
      <c r="AF9" s="28"/>
      <c r="AG9" s="28"/>
      <c r="AH9" s="29">
        <f>SUM(AC9:AG9)</f>
        <v>0</v>
      </c>
      <c r="AI9" s="30">
        <v>40000</v>
      </c>
      <c r="AJ9" s="30">
        <v>50000</v>
      </c>
      <c r="AK9" s="30">
        <v>60000</v>
      </c>
      <c r="AL9" s="30">
        <v>80000</v>
      </c>
      <c r="AM9" s="30">
        <v>100000</v>
      </c>
      <c r="AN9" s="31">
        <f>SUM(AI9:AM9)</f>
        <v>330000</v>
      </c>
      <c r="AO9" s="30">
        <v>240</v>
      </c>
      <c r="AP9" s="30">
        <v>300</v>
      </c>
      <c r="AQ9" s="32">
        <v>360</v>
      </c>
      <c r="AR9" s="32">
        <v>480</v>
      </c>
      <c r="AS9" s="32">
        <v>600</v>
      </c>
      <c r="AT9" s="33">
        <f>SUM(AO9:AS9)</f>
        <v>1980</v>
      </c>
      <c r="AU9" s="32">
        <v>250</v>
      </c>
      <c r="AV9" s="32">
        <v>310</v>
      </c>
      <c r="AW9" s="32">
        <v>370</v>
      </c>
      <c r="AX9" s="32">
        <v>490</v>
      </c>
      <c r="AY9" s="32">
        <v>610</v>
      </c>
      <c r="AZ9" s="31">
        <f>SUM(AU9:AY9)</f>
        <v>2030</v>
      </c>
    </row>
    <row r="10" spans="3:52" ht="20.100000000000001" customHeight="1">
      <c r="C10" s="12">
        <v>2</v>
      </c>
      <c r="D10" s="13" t="s">
        <v>165</v>
      </c>
      <c r="E10" s="13">
        <v>200</v>
      </c>
      <c r="F10" s="27">
        <v>112</v>
      </c>
      <c r="G10" s="27"/>
      <c r="H10" s="27"/>
      <c r="I10" s="28">
        <v>140</v>
      </c>
      <c r="J10" s="28"/>
      <c r="K10" s="28"/>
      <c r="L10" s="28">
        <v>175</v>
      </c>
      <c r="M10" s="28"/>
      <c r="N10" s="28"/>
      <c r="O10" s="28">
        <v>210</v>
      </c>
      <c r="P10" s="28"/>
      <c r="Q10" s="28"/>
      <c r="R10" s="28">
        <v>280</v>
      </c>
      <c r="S10" s="29"/>
      <c r="T10" s="29"/>
      <c r="U10" s="13" t="s">
        <v>15</v>
      </c>
      <c r="V10" s="27">
        <v>480</v>
      </c>
      <c r="W10" s="28">
        <v>600</v>
      </c>
      <c r="X10" s="28">
        <v>750</v>
      </c>
      <c r="Y10" s="28">
        <v>900</v>
      </c>
      <c r="Z10" s="28">
        <v>1200</v>
      </c>
      <c r="AA10" s="29">
        <f t="shared" ref="AA10:AA33" si="0">SUM(V10:Z10)</f>
        <v>3930</v>
      </c>
      <c r="AB10" s="13"/>
      <c r="AC10" s="27"/>
      <c r="AD10" s="28"/>
      <c r="AE10" s="28"/>
      <c r="AF10" s="28"/>
      <c r="AG10" s="28"/>
      <c r="AH10" s="29">
        <f t="shared" ref="AH10:AH33" si="1">SUM(AC10:AG10)</f>
        <v>0</v>
      </c>
      <c r="AI10" s="30">
        <v>32000</v>
      </c>
      <c r="AJ10" s="30">
        <v>40000</v>
      </c>
      <c r="AK10" s="30">
        <v>50000</v>
      </c>
      <c r="AL10" s="30">
        <v>60000</v>
      </c>
      <c r="AM10" s="30">
        <v>80000</v>
      </c>
      <c r="AN10" s="31">
        <f t="shared" ref="AN10:AN33" si="2">SUM(AI10:AM10)</f>
        <v>262000</v>
      </c>
      <c r="AO10" s="30">
        <v>192</v>
      </c>
      <c r="AP10" s="30">
        <v>240</v>
      </c>
      <c r="AQ10" s="32">
        <v>300</v>
      </c>
      <c r="AR10" s="32">
        <v>360</v>
      </c>
      <c r="AS10" s="32">
        <v>480</v>
      </c>
      <c r="AT10" s="33">
        <f t="shared" ref="AT10:AT33" si="3">SUM(AO10:AS10)</f>
        <v>1572</v>
      </c>
      <c r="AU10" s="32">
        <v>200</v>
      </c>
      <c r="AV10" s="32">
        <v>250</v>
      </c>
      <c r="AW10" s="32">
        <v>310</v>
      </c>
      <c r="AX10" s="32">
        <v>370</v>
      </c>
      <c r="AY10" s="32">
        <v>490</v>
      </c>
      <c r="AZ10" s="31">
        <f t="shared" ref="AZ10:AZ33" si="4">SUM(AU10:AY10)</f>
        <v>1620</v>
      </c>
    </row>
    <row r="11" spans="3:52" ht="20.100000000000001" customHeight="1">
      <c r="C11" s="12">
        <v>3</v>
      </c>
      <c r="D11" s="13" t="s">
        <v>166</v>
      </c>
      <c r="E11" s="13">
        <v>130</v>
      </c>
      <c r="F11" s="27">
        <v>130</v>
      </c>
      <c r="G11" s="27"/>
      <c r="H11" s="27"/>
      <c r="I11" s="28">
        <v>260</v>
      </c>
      <c r="J11" s="28"/>
      <c r="K11" s="28"/>
      <c r="L11" s="28">
        <v>390</v>
      </c>
      <c r="M11" s="28"/>
      <c r="N11" s="28"/>
      <c r="O11" s="28">
        <v>520</v>
      </c>
      <c r="P11" s="28"/>
      <c r="Q11" s="28"/>
      <c r="R11" s="28">
        <v>650</v>
      </c>
      <c r="S11" s="29"/>
      <c r="T11" s="29"/>
      <c r="U11" s="13"/>
      <c r="V11" s="27"/>
      <c r="W11" s="28"/>
      <c r="X11" s="28"/>
      <c r="Y11" s="28"/>
      <c r="Z11" s="28"/>
      <c r="AA11" s="29">
        <f t="shared" si="0"/>
        <v>0</v>
      </c>
      <c r="AB11" s="13">
        <v>130</v>
      </c>
      <c r="AC11" s="27">
        <v>130</v>
      </c>
      <c r="AD11" s="28">
        <v>260</v>
      </c>
      <c r="AE11" s="28">
        <v>390</v>
      </c>
      <c r="AF11" s="28">
        <v>520</v>
      </c>
      <c r="AG11" s="28">
        <v>650</v>
      </c>
      <c r="AH11" s="29">
        <f t="shared" si="1"/>
        <v>1950</v>
      </c>
      <c r="AI11" s="30">
        <v>10000</v>
      </c>
      <c r="AJ11" s="30">
        <v>20000</v>
      </c>
      <c r="AK11" s="30">
        <v>30000</v>
      </c>
      <c r="AL11" s="30">
        <v>40000</v>
      </c>
      <c r="AM11" s="30">
        <v>50000</v>
      </c>
      <c r="AN11" s="31">
        <f t="shared" si="2"/>
        <v>150000</v>
      </c>
      <c r="AO11" s="30">
        <v>100</v>
      </c>
      <c r="AP11" s="30">
        <v>200</v>
      </c>
      <c r="AQ11" s="32">
        <v>300</v>
      </c>
      <c r="AR11" s="32">
        <v>400</v>
      </c>
      <c r="AS11" s="32">
        <v>500</v>
      </c>
      <c r="AT11" s="33">
        <f t="shared" si="3"/>
        <v>1500</v>
      </c>
      <c r="AU11" s="32">
        <v>110</v>
      </c>
      <c r="AV11" s="32">
        <v>210</v>
      </c>
      <c r="AW11" s="32">
        <v>310</v>
      </c>
      <c r="AX11" s="32">
        <v>410</v>
      </c>
      <c r="AY11" s="32">
        <v>510</v>
      </c>
      <c r="AZ11" s="31">
        <f t="shared" si="4"/>
        <v>1550</v>
      </c>
    </row>
    <row r="12" spans="3:52" ht="20.100000000000001" customHeight="1">
      <c r="C12" s="12">
        <v>4</v>
      </c>
      <c r="D12" s="13" t="s">
        <v>167</v>
      </c>
      <c r="E12" s="13">
        <v>148</v>
      </c>
      <c r="F12" s="27">
        <v>36</v>
      </c>
      <c r="G12" s="27"/>
      <c r="H12" s="27"/>
      <c r="I12" s="28">
        <v>90</v>
      </c>
      <c r="J12" s="28"/>
      <c r="K12" s="28"/>
      <c r="L12" s="28">
        <v>90</v>
      </c>
      <c r="M12" s="28"/>
      <c r="N12" s="28"/>
      <c r="O12" s="28">
        <v>90</v>
      </c>
      <c r="P12" s="28"/>
      <c r="Q12" s="28"/>
      <c r="R12" s="28">
        <v>108</v>
      </c>
      <c r="S12" s="29"/>
      <c r="T12" s="29"/>
      <c r="U12" s="13" t="s">
        <v>17</v>
      </c>
      <c r="V12" s="27">
        <v>170</v>
      </c>
      <c r="W12" s="28">
        <v>425</v>
      </c>
      <c r="X12" s="28">
        <v>425</v>
      </c>
      <c r="Y12" s="28">
        <v>425</v>
      </c>
      <c r="Z12" s="28">
        <v>510</v>
      </c>
      <c r="AA12" s="29">
        <f t="shared" si="0"/>
        <v>1955</v>
      </c>
      <c r="AB12" s="13"/>
      <c r="AC12" s="27"/>
      <c r="AD12" s="28"/>
      <c r="AE12" s="28"/>
      <c r="AF12" s="28"/>
      <c r="AG12" s="28"/>
      <c r="AH12" s="29">
        <f t="shared" si="1"/>
        <v>0</v>
      </c>
      <c r="AI12" s="30">
        <v>20000</v>
      </c>
      <c r="AJ12" s="30">
        <v>50000</v>
      </c>
      <c r="AK12" s="30">
        <v>50000</v>
      </c>
      <c r="AL12" s="30">
        <v>50000</v>
      </c>
      <c r="AM12" s="30">
        <v>60000</v>
      </c>
      <c r="AN12" s="31">
        <f t="shared" si="2"/>
        <v>230000</v>
      </c>
      <c r="AO12" s="30">
        <v>60</v>
      </c>
      <c r="AP12" s="30">
        <v>150</v>
      </c>
      <c r="AQ12" s="32">
        <v>150</v>
      </c>
      <c r="AR12" s="32">
        <v>150</v>
      </c>
      <c r="AS12" s="32">
        <v>180</v>
      </c>
      <c r="AT12" s="33">
        <f t="shared" si="3"/>
        <v>690</v>
      </c>
      <c r="AU12" s="32">
        <v>70</v>
      </c>
      <c r="AV12" s="32">
        <v>160</v>
      </c>
      <c r="AW12" s="32">
        <v>160</v>
      </c>
      <c r="AX12" s="32">
        <v>160</v>
      </c>
      <c r="AY12" s="32">
        <v>190</v>
      </c>
      <c r="AZ12" s="31">
        <f t="shared" si="4"/>
        <v>740</v>
      </c>
    </row>
    <row r="13" spans="3:52" ht="20.100000000000001" customHeight="1">
      <c r="C13" s="12">
        <v>5</v>
      </c>
      <c r="D13" s="13" t="s">
        <v>168</v>
      </c>
      <c r="E13" s="13">
        <v>176</v>
      </c>
      <c r="F13" s="27">
        <v>120</v>
      </c>
      <c r="G13" s="27"/>
      <c r="H13" s="27"/>
      <c r="I13" s="28">
        <v>140</v>
      </c>
      <c r="J13" s="28"/>
      <c r="K13" s="28"/>
      <c r="L13" s="28">
        <v>160</v>
      </c>
      <c r="M13" s="28"/>
      <c r="N13" s="28"/>
      <c r="O13" s="28">
        <v>220</v>
      </c>
      <c r="P13" s="28"/>
      <c r="Q13" s="28"/>
      <c r="R13" s="28">
        <v>240</v>
      </c>
      <c r="S13" s="29"/>
      <c r="T13" s="29"/>
      <c r="U13" s="13" t="s">
        <v>16</v>
      </c>
      <c r="V13" s="27">
        <v>720</v>
      </c>
      <c r="W13" s="28">
        <v>840</v>
      </c>
      <c r="X13" s="28">
        <v>960</v>
      </c>
      <c r="Y13" s="28">
        <v>1320</v>
      </c>
      <c r="Z13" s="28">
        <v>1440</v>
      </c>
      <c r="AA13" s="29">
        <f t="shared" si="0"/>
        <v>5280</v>
      </c>
      <c r="AB13" s="13"/>
      <c r="AC13" s="27"/>
      <c r="AD13" s="28"/>
      <c r="AE13" s="28"/>
      <c r="AF13" s="28"/>
      <c r="AG13" s="28"/>
      <c r="AH13" s="29">
        <f t="shared" si="1"/>
        <v>0</v>
      </c>
      <c r="AI13" s="30">
        <v>60000</v>
      </c>
      <c r="AJ13" s="30">
        <v>70000</v>
      </c>
      <c r="AK13" s="30">
        <v>80000</v>
      </c>
      <c r="AL13" s="30">
        <v>110000</v>
      </c>
      <c r="AM13" s="30">
        <v>120000</v>
      </c>
      <c r="AN13" s="31">
        <f t="shared" si="2"/>
        <v>440000</v>
      </c>
      <c r="AO13" s="30">
        <v>300</v>
      </c>
      <c r="AP13" s="30">
        <v>350</v>
      </c>
      <c r="AQ13" s="32">
        <v>400</v>
      </c>
      <c r="AR13" s="32">
        <v>550</v>
      </c>
      <c r="AS13" s="32">
        <v>600</v>
      </c>
      <c r="AT13" s="33">
        <f t="shared" si="3"/>
        <v>2200</v>
      </c>
      <c r="AU13" s="32">
        <v>310</v>
      </c>
      <c r="AV13" s="32">
        <v>360</v>
      </c>
      <c r="AW13" s="32">
        <v>410</v>
      </c>
      <c r="AX13" s="32">
        <v>560</v>
      </c>
      <c r="AY13" s="32">
        <v>610</v>
      </c>
      <c r="AZ13" s="31">
        <f t="shared" si="4"/>
        <v>2250</v>
      </c>
    </row>
    <row r="14" spans="3:52" ht="20.100000000000001" customHeight="1">
      <c r="C14" s="12">
        <v>6</v>
      </c>
      <c r="D14" s="13" t="s">
        <v>169</v>
      </c>
      <c r="E14" s="13">
        <v>200</v>
      </c>
      <c r="F14" s="27">
        <v>240</v>
      </c>
      <c r="G14" s="27"/>
      <c r="H14" s="27"/>
      <c r="I14" s="28">
        <v>300</v>
      </c>
      <c r="J14" s="28"/>
      <c r="K14" s="28"/>
      <c r="L14" s="28">
        <v>330</v>
      </c>
      <c r="M14" s="28"/>
      <c r="N14" s="28"/>
      <c r="O14" s="28">
        <v>420</v>
      </c>
      <c r="P14" s="28"/>
      <c r="Q14" s="28"/>
      <c r="R14" s="28">
        <v>450</v>
      </c>
      <c r="S14" s="29"/>
      <c r="T14" s="29"/>
      <c r="U14" s="13" t="s">
        <v>15</v>
      </c>
      <c r="V14" s="27">
        <v>1200</v>
      </c>
      <c r="W14" s="28">
        <v>1500</v>
      </c>
      <c r="X14" s="28">
        <v>1650</v>
      </c>
      <c r="Y14" s="28">
        <v>2100</v>
      </c>
      <c r="Z14" s="28">
        <v>2250</v>
      </c>
      <c r="AA14" s="29">
        <f t="shared" si="0"/>
        <v>8700</v>
      </c>
      <c r="AB14" s="13"/>
      <c r="AC14" s="27"/>
      <c r="AD14" s="28"/>
      <c r="AE14" s="28"/>
      <c r="AF14" s="28"/>
      <c r="AG14" s="28"/>
      <c r="AH14" s="29">
        <f t="shared" si="1"/>
        <v>0</v>
      </c>
      <c r="AI14" s="30">
        <v>80000</v>
      </c>
      <c r="AJ14" s="30">
        <v>100000</v>
      </c>
      <c r="AK14" s="30">
        <v>110000</v>
      </c>
      <c r="AL14" s="30">
        <v>140000</v>
      </c>
      <c r="AM14" s="30">
        <v>150000</v>
      </c>
      <c r="AN14" s="31">
        <f t="shared" si="2"/>
        <v>580000</v>
      </c>
      <c r="AO14" s="30">
        <v>480</v>
      </c>
      <c r="AP14" s="30">
        <v>600</v>
      </c>
      <c r="AQ14" s="32">
        <v>660</v>
      </c>
      <c r="AR14" s="32">
        <v>840</v>
      </c>
      <c r="AS14" s="32">
        <v>900</v>
      </c>
      <c r="AT14" s="33">
        <f t="shared" si="3"/>
        <v>3480</v>
      </c>
      <c r="AU14" s="32">
        <v>490</v>
      </c>
      <c r="AV14" s="32">
        <v>610</v>
      </c>
      <c r="AW14" s="32">
        <v>670</v>
      </c>
      <c r="AX14" s="32">
        <v>850</v>
      </c>
      <c r="AY14" s="32">
        <v>910</v>
      </c>
      <c r="AZ14" s="31">
        <f t="shared" si="4"/>
        <v>3530</v>
      </c>
    </row>
    <row r="15" spans="3:52" ht="20.100000000000001" customHeight="1">
      <c r="C15" s="12">
        <v>7</v>
      </c>
      <c r="D15" s="13" t="s">
        <v>170</v>
      </c>
      <c r="E15" s="13">
        <v>156</v>
      </c>
      <c r="F15" s="27">
        <v>105</v>
      </c>
      <c r="G15" s="27"/>
      <c r="H15" s="27"/>
      <c r="I15" s="28">
        <v>140</v>
      </c>
      <c r="J15" s="28"/>
      <c r="K15" s="28"/>
      <c r="L15" s="28">
        <v>175</v>
      </c>
      <c r="M15" s="28"/>
      <c r="N15" s="28"/>
      <c r="O15" s="28">
        <v>210</v>
      </c>
      <c r="P15" s="28"/>
      <c r="Q15" s="28"/>
      <c r="R15" s="28">
        <v>210</v>
      </c>
      <c r="S15" s="29"/>
      <c r="T15" s="29"/>
      <c r="U15" s="13" t="s">
        <v>18</v>
      </c>
      <c r="V15" s="27">
        <v>600</v>
      </c>
      <c r="W15" s="28">
        <v>800</v>
      </c>
      <c r="X15" s="28">
        <v>1000</v>
      </c>
      <c r="Y15" s="28">
        <v>1200</v>
      </c>
      <c r="Z15" s="28">
        <v>1200</v>
      </c>
      <c r="AA15" s="29">
        <f t="shared" si="0"/>
        <v>4800</v>
      </c>
      <c r="AB15" s="13"/>
      <c r="AC15" s="27"/>
      <c r="AD15" s="28"/>
      <c r="AE15" s="28"/>
      <c r="AF15" s="28"/>
      <c r="AG15" s="28"/>
      <c r="AH15" s="29">
        <f t="shared" si="1"/>
        <v>0</v>
      </c>
      <c r="AI15" s="30">
        <v>30000</v>
      </c>
      <c r="AJ15" s="30">
        <v>40000</v>
      </c>
      <c r="AK15" s="30">
        <v>50000</v>
      </c>
      <c r="AL15" s="30">
        <v>60000</v>
      </c>
      <c r="AM15" s="30">
        <v>60000</v>
      </c>
      <c r="AN15" s="31">
        <f t="shared" si="2"/>
        <v>240000</v>
      </c>
      <c r="AO15" s="30">
        <v>270</v>
      </c>
      <c r="AP15" s="30">
        <v>360</v>
      </c>
      <c r="AQ15" s="32">
        <v>450</v>
      </c>
      <c r="AR15" s="32">
        <v>540</v>
      </c>
      <c r="AS15" s="32">
        <v>540</v>
      </c>
      <c r="AT15" s="33">
        <f t="shared" si="3"/>
        <v>2160</v>
      </c>
      <c r="AU15" s="32">
        <v>280</v>
      </c>
      <c r="AV15" s="32">
        <v>370</v>
      </c>
      <c r="AW15" s="32">
        <v>460</v>
      </c>
      <c r="AX15" s="32">
        <v>550</v>
      </c>
      <c r="AY15" s="32">
        <v>550</v>
      </c>
      <c r="AZ15" s="31">
        <f t="shared" si="4"/>
        <v>2210</v>
      </c>
    </row>
    <row r="16" spans="3:52" ht="20.100000000000001" customHeight="1">
      <c r="C16" s="12">
        <v>8</v>
      </c>
      <c r="D16" s="13" t="s">
        <v>171</v>
      </c>
      <c r="E16" s="13">
        <v>176</v>
      </c>
      <c r="F16" s="27">
        <v>60</v>
      </c>
      <c r="G16" s="27"/>
      <c r="H16" s="27"/>
      <c r="I16" s="28">
        <v>100</v>
      </c>
      <c r="J16" s="28"/>
      <c r="K16" s="28"/>
      <c r="L16" s="28">
        <v>140</v>
      </c>
      <c r="M16" s="28"/>
      <c r="N16" s="28"/>
      <c r="O16" s="28">
        <v>200</v>
      </c>
      <c r="P16" s="28"/>
      <c r="Q16" s="28"/>
      <c r="R16" s="28">
        <v>280</v>
      </c>
      <c r="S16" s="29"/>
      <c r="T16" s="29"/>
      <c r="U16" s="13" t="s">
        <v>70</v>
      </c>
      <c r="V16" s="27">
        <v>360</v>
      </c>
      <c r="W16" s="28">
        <v>600</v>
      </c>
      <c r="X16" s="28">
        <v>840</v>
      </c>
      <c r="Y16" s="28">
        <v>1200</v>
      </c>
      <c r="Z16" s="28">
        <v>1680</v>
      </c>
      <c r="AA16" s="29">
        <f t="shared" si="0"/>
        <v>4680</v>
      </c>
      <c r="AB16" s="13"/>
      <c r="AC16" s="27"/>
      <c r="AD16" s="28"/>
      <c r="AE16" s="28"/>
      <c r="AF16" s="28"/>
      <c r="AG16" s="28"/>
      <c r="AH16" s="29">
        <f t="shared" si="1"/>
        <v>0</v>
      </c>
      <c r="AI16" s="30">
        <v>30000</v>
      </c>
      <c r="AJ16" s="30">
        <v>50000</v>
      </c>
      <c r="AK16" s="30">
        <v>70000</v>
      </c>
      <c r="AL16" s="30">
        <v>100000</v>
      </c>
      <c r="AM16" s="30">
        <v>140000</v>
      </c>
      <c r="AN16" s="31">
        <f t="shared" si="2"/>
        <v>390000</v>
      </c>
      <c r="AO16" s="30">
        <v>120</v>
      </c>
      <c r="AP16" s="30">
        <v>200</v>
      </c>
      <c r="AQ16" s="32">
        <v>280</v>
      </c>
      <c r="AR16" s="32">
        <v>400</v>
      </c>
      <c r="AS16" s="32">
        <v>560</v>
      </c>
      <c r="AT16" s="33">
        <f t="shared" si="3"/>
        <v>1560</v>
      </c>
      <c r="AU16" s="32">
        <v>130</v>
      </c>
      <c r="AV16" s="32">
        <v>210</v>
      </c>
      <c r="AW16" s="32">
        <v>290</v>
      </c>
      <c r="AX16" s="32">
        <v>410</v>
      </c>
      <c r="AY16" s="32">
        <v>570</v>
      </c>
      <c r="AZ16" s="31">
        <f t="shared" si="4"/>
        <v>1610</v>
      </c>
    </row>
    <row r="17" spans="3:52" ht="20.100000000000001" customHeight="1">
      <c r="C17" s="12">
        <v>9</v>
      </c>
      <c r="D17" s="13" t="s">
        <v>172</v>
      </c>
      <c r="E17" s="13">
        <v>152</v>
      </c>
      <c r="F17" s="27">
        <v>87</v>
      </c>
      <c r="G17" s="27"/>
      <c r="H17" s="27"/>
      <c r="I17" s="28">
        <v>116</v>
      </c>
      <c r="J17" s="28"/>
      <c r="K17" s="28"/>
      <c r="L17" s="28">
        <v>145</v>
      </c>
      <c r="M17" s="28"/>
      <c r="N17" s="28"/>
      <c r="O17" s="28">
        <v>174</v>
      </c>
      <c r="P17" s="28"/>
      <c r="Q17" s="28"/>
      <c r="R17" s="28">
        <v>232</v>
      </c>
      <c r="S17" s="29"/>
      <c r="T17" s="29"/>
      <c r="U17" s="13" t="s">
        <v>113</v>
      </c>
      <c r="V17" s="27">
        <v>480</v>
      </c>
      <c r="W17" s="28">
        <v>640</v>
      </c>
      <c r="X17" s="28">
        <v>800</v>
      </c>
      <c r="Y17" s="28">
        <v>960</v>
      </c>
      <c r="Z17" s="28">
        <v>1280</v>
      </c>
      <c r="AA17" s="29">
        <f t="shared" si="0"/>
        <v>4160</v>
      </c>
      <c r="AB17" s="13"/>
      <c r="AC17" s="27"/>
      <c r="AD17" s="28"/>
      <c r="AE17" s="28"/>
      <c r="AF17" s="28"/>
      <c r="AG17" s="28"/>
      <c r="AH17" s="29">
        <f t="shared" si="1"/>
        <v>0</v>
      </c>
      <c r="AI17" s="30">
        <v>30000</v>
      </c>
      <c r="AJ17" s="30">
        <v>40000</v>
      </c>
      <c r="AK17" s="30">
        <v>50000</v>
      </c>
      <c r="AL17" s="30">
        <v>60000</v>
      </c>
      <c r="AM17" s="30">
        <v>80000</v>
      </c>
      <c r="AN17" s="31">
        <f t="shared" si="2"/>
        <v>260000</v>
      </c>
      <c r="AO17" s="30">
        <v>180</v>
      </c>
      <c r="AP17" s="30">
        <v>240</v>
      </c>
      <c r="AQ17" s="32">
        <v>300</v>
      </c>
      <c r="AR17" s="32">
        <v>360</v>
      </c>
      <c r="AS17" s="32">
        <v>480</v>
      </c>
      <c r="AT17" s="33">
        <f t="shared" si="3"/>
        <v>1560</v>
      </c>
      <c r="AU17" s="32">
        <v>190</v>
      </c>
      <c r="AV17" s="32">
        <v>250</v>
      </c>
      <c r="AW17" s="32">
        <v>310</v>
      </c>
      <c r="AX17" s="32">
        <v>370</v>
      </c>
      <c r="AY17" s="32">
        <v>490</v>
      </c>
      <c r="AZ17" s="31">
        <f t="shared" si="4"/>
        <v>1610</v>
      </c>
    </row>
    <row r="18" spans="3:52" ht="20.100000000000001" customHeight="1">
      <c r="C18" s="12">
        <v>10</v>
      </c>
      <c r="D18" s="13" t="s">
        <v>23</v>
      </c>
      <c r="E18" s="13">
        <v>176</v>
      </c>
      <c r="F18" s="27">
        <v>80</v>
      </c>
      <c r="G18" s="27"/>
      <c r="H18" s="27"/>
      <c r="I18" s="28">
        <v>120</v>
      </c>
      <c r="J18" s="28"/>
      <c r="K18" s="28"/>
      <c r="L18" s="28">
        <v>160</v>
      </c>
      <c r="M18" s="28"/>
      <c r="N18" s="28"/>
      <c r="O18" s="28">
        <v>220</v>
      </c>
      <c r="P18" s="28"/>
      <c r="Q18" s="28"/>
      <c r="R18" s="28">
        <v>300</v>
      </c>
      <c r="S18" s="29"/>
      <c r="T18" s="29"/>
      <c r="U18" s="13" t="s">
        <v>16</v>
      </c>
      <c r="V18" s="27">
        <v>480</v>
      </c>
      <c r="W18" s="28">
        <v>720</v>
      </c>
      <c r="X18" s="28">
        <v>960</v>
      </c>
      <c r="Y18" s="28">
        <v>1320</v>
      </c>
      <c r="Z18" s="28">
        <v>1800</v>
      </c>
      <c r="AA18" s="29">
        <f t="shared" si="0"/>
        <v>5280</v>
      </c>
      <c r="AB18" s="13"/>
      <c r="AC18" s="27"/>
      <c r="AD18" s="28"/>
      <c r="AE18" s="28"/>
      <c r="AF18" s="28"/>
      <c r="AG18" s="28"/>
      <c r="AH18" s="29">
        <f t="shared" si="1"/>
        <v>0</v>
      </c>
      <c r="AI18" s="30">
        <v>40000</v>
      </c>
      <c r="AJ18" s="30">
        <v>60000</v>
      </c>
      <c r="AK18" s="30">
        <v>80000</v>
      </c>
      <c r="AL18" s="30">
        <v>110000</v>
      </c>
      <c r="AM18" s="30">
        <v>150000</v>
      </c>
      <c r="AN18" s="31">
        <f t="shared" si="2"/>
        <v>440000</v>
      </c>
      <c r="AO18" s="30">
        <v>200</v>
      </c>
      <c r="AP18" s="30">
        <v>300</v>
      </c>
      <c r="AQ18" s="32">
        <v>400</v>
      </c>
      <c r="AR18" s="32">
        <v>550</v>
      </c>
      <c r="AS18" s="32">
        <v>750</v>
      </c>
      <c r="AT18" s="33">
        <f t="shared" si="3"/>
        <v>2200</v>
      </c>
      <c r="AU18" s="32">
        <v>210</v>
      </c>
      <c r="AV18" s="32">
        <v>310</v>
      </c>
      <c r="AW18" s="32">
        <v>410</v>
      </c>
      <c r="AX18" s="32">
        <v>560</v>
      </c>
      <c r="AY18" s="32">
        <v>760</v>
      </c>
      <c r="AZ18" s="31">
        <f t="shared" si="4"/>
        <v>2250</v>
      </c>
    </row>
    <row r="19" spans="3:52" ht="20.100000000000001" customHeight="1">
      <c r="C19" s="12">
        <v>11</v>
      </c>
      <c r="D19" s="13" t="s">
        <v>71</v>
      </c>
      <c r="E19" s="13">
        <v>160</v>
      </c>
      <c r="F19" s="27">
        <v>175</v>
      </c>
      <c r="G19" s="27"/>
      <c r="H19" s="27"/>
      <c r="I19" s="28">
        <v>245</v>
      </c>
      <c r="J19" s="28"/>
      <c r="K19" s="28"/>
      <c r="L19" s="28">
        <v>350</v>
      </c>
      <c r="M19" s="28"/>
      <c r="N19" s="28"/>
      <c r="O19" s="28">
        <v>490</v>
      </c>
      <c r="P19" s="28"/>
      <c r="Q19" s="28"/>
      <c r="R19" s="28">
        <v>630</v>
      </c>
      <c r="S19" s="29"/>
      <c r="T19" s="29"/>
      <c r="U19" s="13" t="s">
        <v>20</v>
      </c>
      <c r="V19" s="27">
        <v>1000</v>
      </c>
      <c r="W19" s="28">
        <v>1400</v>
      </c>
      <c r="X19" s="28">
        <v>2000</v>
      </c>
      <c r="Y19" s="28">
        <v>2800</v>
      </c>
      <c r="Z19" s="28">
        <v>3600</v>
      </c>
      <c r="AA19" s="29">
        <f t="shared" si="0"/>
        <v>10800</v>
      </c>
      <c r="AB19" s="13"/>
      <c r="AC19" s="27"/>
      <c r="AD19" s="28"/>
      <c r="AE19" s="28"/>
      <c r="AF19" s="28"/>
      <c r="AG19" s="28"/>
      <c r="AH19" s="29">
        <f t="shared" si="1"/>
        <v>0</v>
      </c>
      <c r="AI19" s="30">
        <v>50000</v>
      </c>
      <c r="AJ19" s="30">
        <v>70000</v>
      </c>
      <c r="AK19" s="30">
        <v>100000</v>
      </c>
      <c r="AL19" s="30">
        <v>140000</v>
      </c>
      <c r="AM19" s="30">
        <v>180000</v>
      </c>
      <c r="AN19" s="31">
        <f t="shared" si="2"/>
        <v>540000</v>
      </c>
      <c r="AO19" s="30">
        <v>300</v>
      </c>
      <c r="AP19" s="30">
        <v>420</v>
      </c>
      <c r="AQ19" s="32">
        <v>600</v>
      </c>
      <c r="AR19" s="32">
        <v>840</v>
      </c>
      <c r="AS19" s="32">
        <v>1080</v>
      </c>
      <c r="AT19" s="33">
        <f t="shared" si="3"/>
        <v>3240</v>
      </c>
      <c r="AU19" s="32">
        <v>310</v>
      </c>
      <c r="AV19" s="32">
        <v>430</v>
      </c>
      <c r="AW19" s="32">
        <v>610</v>
      </c>
      <c r="AX19" s="32">
        <v>850</v>
      </c>
      <c r="AY19" s="32">
        <v>1090</v>
      </c>
      <c r="AZ19" s="31">
        <f t="shared" si="4"/>
        <v>3290</v>
      </c>
    </row>
    <row r="20" spans="3:52" ht="28.5">
      <c r="C20" s="12">
        <v>12</v>
      </c>
      <c r="D20" s="16" t="s">
        <v>108</v>
      </c>
      <c r="E20" s="13">
        <v>156</v>
      </c>
      <c r="F20" s="27">
        <v>175</v>
      </c>
      <c r="G20" s="27"/>
      <c r="H20" s="27"/>
      <c r="I20" s="28">
        <v>175</v>
      </c>
      <c r="J20" s="28"/>
      <c r="K20" s="28"/>
      <c r="L20" s="28">
        <v>175</v>
      </c>
      <c r="M20" s="28"/>
      <c r="N20" s="28"/>
      <c r="O20" s="28">
        <v>210</v>
      </c>
      <c r="P20" s="28"/>
      <c r="Q20" s="28"/>
      <c r="R20" s="28">
        <v>245</v>
      </c>
      <c r="S20" s="29"/>
      <c r="T20" s="29"/>
      <c r="U20" s="13" t="s">
        <v>18</v>
      </c>
      <c r="V20" s="27">
        <v>1000</v>
      </c>
      <c r="W20" s="28">
        <v>1000</v>
      </c>
      <c r="X20" s="28">
        <v>1000</v>
      </c>
      <c r="Y20" s="28">
        <v>1200</v>
      </c>
      <c r="Z20" s="28">
        <v>1400</v>
      </c>
      <c r="AA20" s="29">
        <f t="shared" si="0"/>
        <v>5600</v>
      </c>
      <c r="AB20" s="13"/>
      <c r="AC20" s="27"/>
      <c r="AD20" s="28"/>
      <c r="AE20" s="28"/>
      <c r="AF20" s="28"/>
      <c r="AG20" s="28"/>
      <c r="AH20" s="29">
        <f t="shared" si="1"/>
        <v>0</v>
      </c>
      <c r="AI20" s="30">
        <v>50000</v>
      </c>
      <c r="AJ20" s="30">
        <v>50000</v>
      </c>
      <c r="AK20" s="30">
        <v>50000</v>
      </c>
      <c r="AL20" s="30">
        <v>60000</v>
      </c>
      <c r="AM20" s="30">
        <v>70000</v>
      </c>
      <c r="AN20" s="31">
        <f t="shared" si="2"/>
        <v>280000</v>
      </c>
      <c r="AO20" s="30">
        <v>300</v>
      </c>
      <c r="AP20" s="30">
        <v>300</v>
      </c>
      <c r="AQ20" s="32">
        <v>300</v>
      </c>
      <c r="AR20" s="32">
        <v>360</v>
      </c>
      <c r="AS20" s="32">
        <v>420</v>
      </c>
      <c r="AT20" s="33">
        <f t="shared" si="3"/>
        <v>1680</v>
      </c>
      <c r="AU20" s="32">
        <v>310</v>
      </c>
      <c r="AV20" s="32">
        <v>310</v>
      </c>
      <c r="AW20" s="32">
        <v>310</v>
      </c>
      <c r="AX20" s="32">
        <v>370</v>
      </c>
      <c r="AY20" s="32">
        <v>430</v>
      </c>
      <c r="AZ20" s="31">
        <f t="shared" si="4"/>
        <v>1730</v>
      </c>
    </row>
    <row r="21" spans="3:52" ht="20.100000000000001" customHeight="1">
      <c r="C21" s="12">
        <v>13</v>
      </c>
      <c r="D21" s="13" t="s">
        <v>173</v>
      </c>
      <c r="E21" s="13">
        <v>152</v>
      </c>
      <c r="F21" s="27">
        <v>0</v>
      </c>
      <c r="G21" s="27"/>
      <c r="H21" s="27"/>
      <c r="I21" s="28">
        <v>8.6999999999999993</v>
      </c>
      <c r="J21" s="28"/>
      <c r="K21" s="28"/>
      <c r="L21" s="28">
        <v>14.5</v>
      </c>
      <c r="M21" s="28"/>
      <c r="N21" s="28"/>
      <c r="O21" s="28">
        <v>17.399999999999999</v>
      </c>
      <c r="P21" s="28"/>
      <c r="Q21" s="28"/>
      <c r="R21" s="28">
        <v>23.2</v>
      </c>
      <c r="S21" s="29"/>
      <c r="T21" s="29"/>
      <c r="U21" s="13" t="s">
        <v>113</v>
      </c>
      <c r="V21" s="27">
        <v>0</v>
      </c>
      <c r="W21" s="28">
        <v>48</v>
      </c>
      <c r="X21" s="28">
        <v>80</v>
      </c>
      <c r="Y21" s="28">
        <v>96</v>
      </c>
      <c r="Z21" s="28">
        <v>128</v>
      </c>
      <c r="AA21" s="29">
        <f t="shared" si="0"/>
        <v>352</v>
      </c>
      <c r="AB21" s="13"/>
      <c r="AC21" s="27"/>
      <c r="AD21" s="28"/>
      <c r="AE21" s="28"/>
      <c r="AF21" s="28"/>
      <c r="AG21" s="28"/>
      <c r="AH21" s="29">
        <f t="shared" si="1"/>
        <v>0</v>
      </c>
      <c r="AI21" s="30">
        <v>0</v>
      </c>
      <c r="AJ21" s="30">
        <v>3000</v>
      </c>
      <c r="AK21" s="30">
        <v>5000</v>
      </c>
      <c r="AL21" s="30">
        <v>6000</v>
      </c>
      <c r="AM21" s="30">
        <v>8000</v>
      </c>
      <c r="AN21" s="31">
        <f t="shared" si="2"/>
        <v>22000</v>
      </c>
      <c r="AO21" s="30">
        <v>0</v>
      </c>
      <c r="AP21" s="30">
        <v>15</v>
      </c>
      <c r="AQ21" s="32">
        <v>25</v>
      </c>
      <c r="AR21" s="32">
        <v>30</v>
      </c>
      <c r="AS21" s="32">
        <v>40</v>
      </c>
      <c r="AT21" s="33">
        <f t="shared" si="3"/>
        <v>110</v>
      </c>
      <c r="AU21" s="32">
        <v>0</v>
      </c>
      <c r="AV21" s="32">
        <v>20</v>
      </c>
      <c r="AW21" s="32">
        <v>30</v>
      </c>
      <c r="AX21" s="32">
        <v>40</v>
      </c>
      <c r="AY21" s="32">
        <v>50</v>
      </c>
      <c r="AZ21" s="31">
        <f t="shared" si="4"/>
        <v>140</v>
      </c>
    </row>
    <row r="22" spans="3:52" ht="20.100000000000001" customHeight="1">
      <c r="C22" s="12">
        <v>14</v>
      </c>
      <c r="D22" s="13" t="s">
        <v>174</v>
      </c>
      <c r="E22" s="13">
        <v>156</v>
      </c>
      <c r="F22" s="27">
        <v>0</v>
      </c>
      <c r="G22" s="27"/>
      <c r="H22" s="27"/>
      <c r="I22" s="28">
        <v>17.5</v>
      </c>
      <c r="J22" s="28"/>
      <c r="K22" s="28"/>
      <c r="L22" s="28">
        <v>21</v>
      </c>
      <c r="M22" s="28"/>
      <c r="N22" s="28"/>
      <c r="O22" s="28">
        <v>28</v>
      </c>
      <c r="P22" s="28"/>
      <c r="Q22" s="28"/>
      <c r="R22" s="28">
        <v>35</v>
      </c>
      <c r="S22" s="29"/>
      <c r="T22" s="29"/>
      <c r="U22" s="13" t="s">
        <v>18</v>
      </c>
      <c r="V22" s="27">
        <v>0</v>
      </c>
      <c r="W22" s="28">
        <v>115</v>
      </c>
      <c r="X22" s="28">
        <v>138</v>
      </c>
      <c r="Y22" s="28">
        <v>184</v>
      </c>
      <c r="Z22" s="28">
        <v>230</v>
      </c>
      <c r="AA22" s="29">
        <f t="shared" si="0"/>
        <v>667</v>
      </c>
      <c r="AB22" s="13"/>
      <c r="AC22" s="27"/>
      <c r="AD22" s="28"/>
      <c r="AE22" s="28"/>
      <c r="AF22" s="28"/>
      <c r="AG22" s="28"/>
      <c r="AH22" s="29">
        <f t="shared" si="1"/>
        <v>0</v>
      </c>
      <c r="AI22" s="30">
        <v>0</v>
      </c>
      <c r="AJ22" s="30">
        <v>5000</v>
      </c>
      <c r="AK22" s="30">
        <v>6000</v>
      </c>
      <c r="AL22" s="30">
        <v>8000</v>
      </c>
      <c r="AM22" s="30">
        <v>10000</v>
      </c>
      <c r="AN22" s="31">
        <f t="shared" si="2"/>
        <v>29000</v>
      </c>
      <c r="AO22" s="30">
        <v>0</v>
      </c>
      <c r="AP22" s="30">
        <v>45</v>
      </c>
      <c r="AQ22" s="32">
        <v>54</v>
      </c>
      <c r="AR22" s="32">
        <v>72</v>
      </c>
      <c r="AS22" s="32">
        <v>90</v>
      </c>
      <c r="AT22" s="33">
        <f t="shared" si="3"/>
        <v>261</v>
      </c>
      <c r="AU22" s="32">
        <v>0</v>
      </c>
      <c r="AV22" s="32">
        <v>50</v>
      </c>
      <c r="AW22" s="32">
        <v>60</v>
      </c>
      <c r="AX22" s="32">
        <v>80</v>
      </c>
      <c r="AY22" s="32">
        <v>100</v>
      </c>
      <c r="AZ22" s="31">
        <f t="shared" si="4"/>
        <v>290</v>
      </c>
    </row>
    <row r="23" spans="3:52" ht="20.100000000000001" customHeight="1">
      <c r="C23" s="12">
        <v>15</v>
      </c>
      <c r="D23" s="13" t="s">
        <v>21</v>
      </c>
      <c r="E23" s="13">
        <v>148</v>
      </c>
      <c r="F23" s="27">
        <v>0</v>
      </c>
      <c r="G23" s="27"/>
      <c r="H23" s="27"/>
      <c r="I23" s="28">
        <v>18</v>
      </c>
      <c r="J23" s="28"/>
      <c r="K23" s="28"/>
      <c r="L23" s="28">
        <v>36</v>
      </c>
      <c r="M23" s="28"/>
      <c r="N23" s="28"/>
      <c r="O23" s="28">
        <v>54</v>
      </c>
      <c r="P23" s="28"/>
      <c r="Q23" s="28"/>
      <c r="R23" s="28">
        <v>90</v>
      </c>
      <c r="S23" s="29"/>
      <c r="T23" s="29"/>
      <c r="U23" s="13" t="s">
        <v>17</v>
      </c>
      <c r="V23" s="27">
        <v>0</v>
      </c>
      <c r="W23" s="28">
        <v>85</v>
      </c>
      <c r="X23" s="28">
        <v>170</v>
      </c>
      <c r="Y23" s="28">
        <v>255</v>
      </c>
      <c r="Z23" s="28">
        <v>425</v>
      </c>
      <c r="AA23" s="29">
        <f t="shared" si="0"/>
        <v>935</v>
      </c>
      <c r="AB23" s="13"/>
      <c r="AC23" s="27"/>
      <c r="AD23" s="28"/>
      <c r="AE23" s="28"/>
      <c r="AF23" s="28"/>
      <c r="AG23" s="28"/>
      <c r="AH23" s="29">
        <f t="shared" si="1"/>
        <v>0</v>
      </c>
      <c r="AI23" s="30">
        <v>0</v>
      </c>
      <c r="AJ23" s="30">
        <v>10000</v>
      </c>
      <c r="AK23" s="30">
        <v>20000</v>
      </c>
      <c r="AL23" s="30">
        <v>30000</v>
      </c>
      <c r="AM23" s="30">
        <v>50000</v>
      </c>
      <c r="AN23" s="31">
        <f t="shared" si="2"/>
        <v>110000</v>
      </c>
      <c r="AO23" s="30">
        <v>0</v>
      </c>
      <c r="AP23" s="30">
        <v>30</v>
      </c>
      <c r="AQ23" s="32">
        <v>60</v>
      </c>
      <c r="AR23" s="32">
        <v>90</v>
      </c>
      <c r="AS23" s="32">
        <v>150</v>
      </c>
      <c r="AT23" s="33">
        <f t="shared" si="3"/>
        <v>330</v>
      </c>
      <c r="AU23" s="32">
        <v>0</v>
      </c>
      <c r="AV23" s="32">
        <v>40</v>
      </c>
      <c r="AW23" s="32">
        <v>70</v>
      </c>
      <c r="AX23" s="32">
        <v>100</v>
      </c>
      <c r="AY23" s="32">
        <v>160</v>
      </c>
      <c r="AZ23" s="31">
        <f t="shared" si="4"/>
        <v>370</v>
      </c>
    </row>
    <row r="24" spans="3:52" ht="20.100000000000001" customHeight="1">
      <c r="C24" s="12">
        <v>16</v>
      </c>
      <c r="D24" s="13" t="s">
        <v>22</v>
      </c>
      <c r="E24" s="13">
        <v>148</v>
      </c>
      <c r="F24" s="27">
        <v>144</v>
      </c>
      <c r="G24" s="27"/>
      <c r="H24" s="27"/>
      <c r="I24" s="28">
        <v>180</v>
      </c>
      <c r="J24" s="28"/>
      <c r="K24" s="28"/>
      <c r="L24" s="28">
        <v>270</v>
      </c>
      <c r="M24" s="28"/>
      <c r="N24" s="28"/>
      <c r="O24" s="28">
        <v>306</v>
      </c>
      <c r="P24" s="28"/>
      <c r="Q24" s="28"/>
      <c r="R24" s="28">
        <v>360</v>
      </c>
      <c r="S24" s="29"/>
      <c r="T24" s="29"/>
      <c r="U24" s="13" t="s">
        <v>17</v>
      </c>
      <c r="V24" s="27">
        <v>680</v>
      </c>
      <c r="W24" s="28">
        <v>850</v>
      </c>
      <c r="X24" s="28">
        <v>1275</v>
      </c>
      <c r="Y24" s="28">
        <v>1445</v>
      </c>
      <c r="Z24" s="28">
        <v>1700</v>
      </c>
      <c r="AA24" s="29">
        <f t="shared" si="0"/>
        <v>5950</v>
      </c>
      <c r="AB24" s="13"/>
      <c r="AC24" s="27"/>
      <c r="AD24" s="28"/>
      <c r="AE24" s="28"/>
      <c r="AF24" s="28"/>
      <c r="AG24" s="28"/>
      <c r="AH24" s="29">
        <f t="shared" si="1"/>
        <v>0</v>
      </c>
      <c r="AI24" s="30">
        <v>80000</v>
      </c>
      <c r="AJ24" s="30">
        <v>100000</v>
      </c>
      <c r="AK24" s="30">
        <v>150000</v>
      </c>
      <c r="AL24" s="30">
        <v>170000</v>
      </c>
      <c r="AM24" s="30">
        <v>200000</v>
      </c>
      <c r="AN24" s="31">
        <f t="shared" si="2"/>
        <v>700000</v>
      </c>
      <c r="AO24" s="30">
        <v>240</v>
      </c>
      <c r="AP24" s="30">
        <v>300</v>
      </c>
      <c r="AQ24" s="32">
        <v>450</v>
      </c>
      <c r="AR24" s="32">
        <v>510</v>
      </c>
      <c r="AS24" s="32">
        <v>600</v>
      </c>
      <c r="AT24" s="33">
        <f t="shared" si="3"/>
        <v>2100</v>
      </c>
      <c r="AU24" s="32">
        <v>250</v>
      </c>
      <c r="AV24" s="32">
        <v>310</v>
      </c>
      <c r="AW24" s="32">
        <v>460</v>
      </c>
      <c r="AX24" s="32">
        <v>520</v>
      </c>
      <c r="AY24" s="32">
        <v>610</v>
      </c>
      <c r="AZ24" s="31">
        <f t="shared" si="4"/>
        <v>2150</v>
      </c>
    </row>
    <row r="25" spans="3:52" ht="20.100000000000001" customHeight="1">
      <c r="C25" s="12">
        <v>17</v>
      </c>
      <c r="D25" s="13" t="s">
        <v>118</v>
      </c>
      <c r="E25" s="13">
        <v>176</v>
      </c>
      <c r="F25" s="27">
        <v>0</v>
      </c>
      <c r="G25" s="27"/>
      <c r="H25" s="27"/>
      <c r="I25" s="28">
        <v>10.199999999999999</v>
      </c>
      <c r="J25" s="28"/>
      <c r="K25" s="28"/>
      <c r="L25" s="28">
        <v>20.399999999999999</v>
      </c>
      <c r="M25" s="28"/>
      <c r="N25" s="28"/>
      <c r="O25" s="28">
        <v>30.6</v>
      </c>
      <c r="P25" s="28"/>
      <c r="Q25" s="28"/>
      <c r="R25" s="28">
        <v>40.799999999999997</v>
      </c>
      <c r="S25" s="29"/>
      <c r="T25" s="29"/>
      <c r="U25" s="13" t="s">
        <v>16</v>
      </c>
      <c r="V25" s="27">
        <v>0</v>
      </c>
      <c r="W25" s="28">
        <v>61.2</v>
      </c>
      <c r="X25" s="28">
        <v>122.4</v>
      </c>
      <c r="Y25" s="28">
        <v>183.6</v>
      </c>
      <c r="Z25" s="28">
        <v>244.8</v>
      </c>
      <c r="AA25" s="29">
        <f t="shared" si="0"/>
        <v>612</v>
      </c>
      <c r="AB25" s="13"/>
      <c r="AC25" s="27"/>
      <c r="AD25" s="28"/>
      <c r="AE25" s="28"/>
      <c r="AF25" s="28"/>
      <c r="AG25" s="28"/>
      <c r="AH25" s="29">
        <f t="shared" si="1"/>
        <v>0</v>
      </c>
      <c r="AI25" s="30">
        <v>0</v>
      </c>
      <c r="AJ25" s="30">
        <v>5000</v>
      </c>
      <c r="AK25" s="30">
        <v>10000</v>
      </c>
      <c r="AL25" s="30">
        <v>15000</v>
      </c>
      <c r="AM25" s="30">
        <v>20000</v>
      </c>
      <c r="AN25" s="31">
        <f t="shared" si="2"/>
        <v>50000</v>
      </c>
      <c r="AO25" s="30">
        <v>0</v>
      </c>
      <c r="AP25" s="30">
        <v>15</v>
      </c>
      <c r="AQ25" s="32">
        <v>30</v>
      </c>
      <c r="AR25" s="32">
        <v>45</v>
      </c>
      <c r="AS25" s="32">
        <v>60</v>
      </c>
      <c r="AT25" s="33">
        <f t="shared" si="3"/>
        <v>150</v>
      </c>
      <c r="AU25" s="32">
        <v>0</v>
      </c>
      <c r="AV25" s="32">
        <v>20</v>
      </c>
      <c r="AW25" s="32">
        <v>40</v>
      </c>
      <c r="AX25" s="32">
        <v>50</v>
      </c>
      <c r="AY25" s="32">
        <v>70</v>
      </c>
      <c r="AZ25" s="31">
        <f t="shared" si="4"/>
        <v>180</v>
      </c>
    </row>
    <row r="26" spans="3:52" ht="20.100000000000001" customHeight="1">
      <c r="C26" s="12">
        <v>18</v>
      </c>
      <c r="D26" s="13" t="s">
        <v>19</v>
      </c>
      <c r="E26" s="13">
        <v>200</v>
      </c>
      <c r="F26" s="27">
        <v>60</v>
      </c>
      <c r="G26" s="27"/>
      <c r="H26" s="27"/>
      <c r="I26" s="28">
        <v>90</v>
      </c>
      <c r="J26" s="28"/>
      <c r="K26" s="28"/>
      <c r="L26" s="28">
        <v>90</v>
      </c>
      <c r="M26" s="28"/>
      <c r="N26" s="28"/>
      <c r="O26" s="28">
        <v>120</v>
      </c>
      <c r="P26" s="28"/>
      <c r="Q26" s="28"/>
      <c r="R26" s="28">
        <v>120</v>
      </c>
      <c r="S26" s="29"/>
      <c r="T26" s="29"/>
      <c r="U26" s="13" t="s">
        <v>15</v>
      </c>
      <c r="V26" s="27">
        <v>300</v>
      </c>
      <c r="W26" s="28">
        <v>450</v>
      </c>
      <c r="X26" s="28">
        <v>450</v>
      </c>
      <c r="Y26" s="28">
        <v>600</v>
      </c>
      <c r="Z26" s="28">
        <v>600</v>
      </c>
      <c r="AA26" s="29">
        <f t="shared" si="0"/>
        <v>2400</v>
      </c>
      <c r="AB26" s="13"/>
      <c r="AC26" s="27"/>
      <c r="AD26" s="28"/>
      <c r="AE26" s="28"/>
      <c r="AF26" s="28"/>
      <c r="AG26" s="28"/>
      <c r="AH26" s="29">
        <f t="shared" si="1"/>
        <v>0</v>
      </c>
      <c r="AI26" s="30">
        <v>20000</v>
      </c>
      <c r="AJ26" s="30">
        <v>30000</v>
      </c>
      <c r="AK26" s="30">
        <v>30000</v>
      </c>
      <c r="AL26" s="30">
        <v>40000</v>
      </c>
      <c r="AM26" s="30">
        <v>40000</v>
      </c>
      <c r="AN26" s="31">
        <f t="shared" si="2"/>
        <v>160000</v>
      </c>
      <c r="AO26" s="30">
        <v>120</v>
      </c>
      <c r="AP26" s="30">
        <v>180</v>
      </c>
      <c r="AQ26" s="32">
        <v>180</v>
      </c>
      <c r="AR26" s="32">
        <v>240</v>
      </c>
      <c r="AS26" s="32">
        <v>240</v>
      </c>
      <c r="AT26" s="33">
        <f t="shared" si="3"/>
        <v>960</v>
      </c>
      <c r="AU26" s="32">
        <v>130</v>
      </c>
      <c r="AV26" s="32">
        <v>190</v>
      </c>
      <c r="AW26" s="32">
        <v>190</v>
      </c>
      <c r="AX26" s="32">
        <v>250</v>
      </c>
      <c r="AY26" s="32">
        <v>250</v>
      </c>
      <c r="AZ26" s="31">
        <f t="shared" si="4"/>
        <v>1010</v>
      </c>
    </row>
    <row r="27" spans="3:52" ht="20.100000000000001" customHeight="1">
      <c r="C27" s="12">
        <v>19</v>
      </c>
      <c r="D27" s="13" t="s">
        <v>24</v>
      </c>
      <c r="E27" s="13">
        <v>222</v>
      </c>
      <c r="F27" s="27">
        <v>700</v>
      </c>
      <c r="G27" s="27"/>
      <c r="H27" s="27"/>
      <c r="I27" s="28">
        <v>1000</v>
      </c>
      <c r="J27" s="28"/>
      <c r="K27" s="28"/>
      <c r="L27" s="28">
        <v>1200</v>
      </c>
      <c r="M27" s="28"/>
      <c r="N27" s="28"/>
      <c r="O27" s="28">
        <v>1500</v>
      </c>
      <c r="P27" s="28"/>
      <c r="Q27" s="28"/>
      <c r="R27" s="28">
        <v>2000</v>
      </c>
      <c r="S27" s="29"/>
      <c r="T27" s="29"/>
      <c r="U27" s="13"/>
      <c r="V27" s="27"/>
      <c r="W27" s="28"/>
      <c r="X27" s="28"/>
      <c r="Y27" s="28"/>
      <c r="Z27" s="28"/>
      <c r="AA27" s="29">
        <f t="shared" si="0"/>
        <v>0</v>
      </c>
      <c r="AB27" s="13">
        <v>222</v>
      </c>
      <c r="AC27" s="27">
        <v>700</v>
      </c>
      <c r="AD27" s="28">
        <v>1000</v>
      </c>
      <c r="AE27" s="28">
        <v>1200</v>
      </c>
      <c r="AF27" s="28">
        <v>1500</v>
      </c>
      <c r="AG27" s="28">
        <v>2000</v>
      </c>
      <c r="AH27" s="29">
        <f t="shared" si="1"/>
        <v>6400</v>
      </c>
      <c r="AI27" s="30">
        <v>70000</v>
      </c>
      <c r="AJ27" s="30">
        <v>100000</v>
      </c>
      <c r="AK27" s="30">
        <v>120000</v>
      </c>
      <c r="AL27" s="30">
        <v>150000</v>
      </c>
      <c r="AM27" s="30">
        <v>200000</v>
      </c>
      <c r="AN27" s="31">
        <f t="shared" si="2"/>
        <v>640000</v>
      </c>
      <c r="AO27" s="30">
        <v>490</v>
      </c>
      <c r="AP27" s="30">
        <v>700</v>
      </c>
      <c r="AQ27" s="32">
        <v>840</v>
      </c>
      <c r="AR27" s="32">
        <v>1050</v>
      </c>
      <c r="AS27" s="32">
        <v>1400</v>
      </c>
      <c r="AT27" s="33">
        <f t="shared" si="3"/>
        <v>4480</v>
      </c>
      <c r="AU27" s="32">
        <v>500</v>
      </c>
      <c r="AV27" s="32">
        <v>710</v>
      </c>
      <c r="AW27" s="32">
        <v>850</v>
      </c>
      <c r="AX27" s="32">
        <v>1060</v>
      </c>
      <c r="AY27" s="32">
        <v>1410</v>
      </c>
      <c r="AZ27" s="31">
        <f t="shared" si="4"/>
        <v>4530</v>
      </c>
    </row>
    <row r="28" spans="3:52" ht="20.100000000000001" customHeight="1">
      <c r="C28" s="12">
        <v>20</v>
      </c>
      <c r="D28" s="13" t="s">
        <v>25</v>
      </c>
      <c r="E28" s="13">
        <v>232</v>
      </c>
      <c r="F28" s="27">
        <v>888</v>
      </c>
      <c r="G28" s="27"/>
      <c r="H28" s="27"/>
      <c r="I28" s="28">
        <v>1080</v>
      </c>
      <c r="J28" s="28"/>
      <c r="K28" s="28"/>
      <c r="L28" s="28">
        <v>1320</v>
      </c>
      <c r="M28" s="28"/>
      <c r="N28" s="28"/>
      <c r="O28" s="28">
        <v>1800</v>
      </c>
      <c r="P28" s="28"/>
      <c r="Q28" s="28"/>
      <c r="R28" s="28">
        <v>2040</v>
      </c>
      <c r="S28" s="29"/>
      <c r="T28" s="29"/>
      <c r="U28" s="13"/>
      <c r="V28" s="27"/>
      <c r="W28" s="28"/>
      <c r="X28" s="28"/>
      <c r="Y28" s="28"/>
      <c r="Z28" s="28"/>
      <c r="AA28" s="29">
        <f t="shared" si="0"/>
        <v>0</v>
      </c>
      <c r="AB28" s="13">
        <v>232</v>
      </c>
      <c r="AC28" s="27">
        <v>888</v>
      </c>
      <c r="AD28" s="28">
        <v>1080</v>
      </c>
      <c r="AE28" s="28">
        <v>1320</v>
      </c>
      <c r="AF28" s="28">
        <v>1800</v>
      </c>
      <c r="AG28" s="28">
        <v>2040</v>
      </c>
      <c r="AH28" s="29">
        <f t="shared" si="1"/>
        <v>7128</v>
      </c>
      <c r="AI28" s="30">
        <v>246642</v>
      </c>
      <c r="AJ28" s="30">
        <v>299970</v>
      </c>
      <c r="AK28" s="30">
        <v>366630</v>
      </c>
      <c r="AL28" s="30">
        <v>499950</v>
      </c>
      <c r="AM28" s="30">
        <v>566610</v>
      </c>
      <c r="AN28" s="31">
        <f t="shared" si="2"/>
        <v>1979802</v>
      </c>
      <c r="AO28" s="30">
        <v>962</v>
      </c>
      <c r="AP28" s="30">
        <v>1170</v>
      </c>
      <c r="AQ28" s="32">
        <v>1430</v>
      </c>
      <c r="AR28" s="32">
        <v>1950</v>
      </c>
      <c r="AS28" s="32">
        <v>2210</v>
      </c>
      <c r="AT28" s="33">
        <f t="shared" si="3"/>
        <v>7722</v>
      </c>
      <c r="AU28" s="32">
        <v>970</v>
      </c>
      <c r="AV28" s="32">
        <v>1180</v>
      </c>
      <c r="AW28" s="32">
        <v>1440</v>
      </c>
      <c r="AX28" s="32">
        <v>1960</v>
      </c>
      <c r="AY28" s="32">
        <v>2220</v>
      </c>
      <c r="AZ28" s="31">
        <f t="shared" si="4"/>
        <v>7770</v>
      </c>
    </row>
    <row r="29" spans="3:52" ht="20.100000000000001" customHeight="1">
      <c r="C29" s="12">
        <v>21</v>
      </c>
      <c r="D29" s="13" t="s">
        <v>26</v>
      </c>
      <c r="E29" s="13">
        <v>148</v>
      </c>
      <c r="F29" s="27">
        <v>300</v>
      </c>
      <c r="G29" s="27"/>
      <c r="H29" s="27"/>
      <c r="I29" s="28">
        <v>360</v>
      </c>
      <c r="J29" s="28"/>
      <c r="K29" s="28"/>
      <c r="L29" s="28">
        <v>390</v>
      </c>
      <c r="M29" s="28"/>
      <c r="N29" s="28"/>
      <c r="O29" s="28">
        <v>420</v>
      </c>
      <c r="P29" s="28"/>
      <c r="Q29" s="28"/>
      <c r="R29" s="28">
        <v>480</v>
      </c>
      <c r="S29" s="29"/>
      <c r="T29" s="29"/>
      <c r="U29" s="13" t="s">
        <v>13</v>
      </c>
      <c r="V29" s="27">
        <v>1600</v>
      </c>
      <c r="W29" s="28">
        <v>1920</v>
      </c>
      <c r="X29" s="28">
        <v>2080</v>
      </c>
      <c r="Y29" s="28">
        <v>2240</v>
      </c>
      <c r="Z29" s="28">
        <v>2560</v>
      </c>
      <c r="AA29" s="29">
        <f t="shared" si="0"/>
        <v>10400</v>
      </c>
      <c r="AB29" s="13"/>
      <c r="AC29" s="27"/>
      <c r="AD29" s="28"/>
      <c r="AE29" s="28"/>
      <c r="AF29" s="28"/>
      <c r="AG29" s="28"/>
      <c r="AH29" s="29">
        <f t="shared" si="1"/>
        <v>0</v>
      </c>
      <c r="AI29" s="30">
        <v>100000</v>
      </c>
      <c r="AJ29" s="30">
        <v>120000</v>
      </c>
      <c r="AK29" s="30">
        <v>130000</v>
      </c>
      <c r="AL29" s="30">
        <v>140000</v>
      </c>
      <c r="AM29" s="30">
        <v>160000</v>
      </c>
      <c r="AN29" s="31">
        <f t="shared" si="2"/>
        <v>650000</v>
      </c>
      <c r="AO29" s="30">
        <v>800</v>
      </c>
      <c r="AP29" s="30">
        <v>960</v>
      </c>
      <c r="AQ29" s="32">
        <v>1040</v>
      </c>
      <c r="AR29" s="32">
        <v>1120</v>
      </c>
      <c r="AS29" s="32">
        <v>1280</v>
      </c>
      <c r="AT29" s="33">
        <f t="shared" si="3"/>
        <v>5200</v>
      </c>
      <c r="AU29" s="32">
        <v>810</v>
      </c>
      <c r="AV29" s="32">
        <v>970</v>
      </c>
      <c r="AW29" s="32">
        <v>1050</v>
      </c>
      <c r="AX29" s="32">
        <v>1130</v>
      </c>
      <c r="AY29" s="32">
        <v>1290</v>
      </c>
      <c r="AZ29" s="31">
        <f t="shared" si="4"/>
        <v>5250</v>
      </c>
    </row>
    <row r="30" spans="3:52" ht="20.100000000000001" customHeight="1">
      <c r="C30" s="12">
        <v>22</v>
      </c>
      <c r="D30" s="13" t="s">
        <v>27</v>
      </c>
      <c r="E30" s="13">
        <v>156</v>
      </c>
      <c r="F30" s="27">
        <v>420</v>
      </c>
      <c r="G30" s="27"/>
      <c r="H30" s="27"/>
      <c r="I30" s="28">
        <v>455</v>
      </c>
      <c r="J30" s="28"/>
      <c r="K30" s="28"/>
      <c r="L30" s="28">
        <v>490</v>
      </c>
      <c r="M30" s="28"/>
      <c r="N30" s="28"/>
      <c r="O30" s="28">
        <v>525</v>
      </c>
      <c r="P30" s="28"/>
      <c r="Q30" s="28"/>
      <c r="R30" s="28">
        <v>595</v>
      </c>
      <c r="S30" s="29"/>
      <c r="T30" s="29"/>
      <c r="U30" s="13" t="s">
        <v>14</v>
      </c>
      <c r="V30" s="27">
        <v>2160</v>
      </c>
      <c r="W30" s="28">
        <v>2340</v>
      </c>
      <c r="X30" s="28">
        <v>2520</v>
      </c>
      <c r="Y30" s="28">
        <v>2700</v>
      </c>
      <c r="Z30" s="28">
        <v>3060</v>
      </c>
      <c r="AA30" s="29">
        <f t="shared" si="0"/>
        <v>12780</v>
      </c>
      <c r="AB30" s="13"/>
      <c r="AC30" s="27"/>
      <c r="AD30" s="28"/>
      <c r="AE30" s="28"/>
      <c r="AF30" s="28"/>
      <c r="AG30" s="28"/>
      <c r="AH30" s="29">
        <f t="shared" si="1"/>
        <v>0</v>
      </c>
      <c r="AI30" s="30">
        <v>120000</v>
      </c>
      <c r="AJ30" s="30">
        <v>130000</v>
      </c>
      <c r="AK30" s="30">
        <v>140000</v>
      </c>
      <c r="AL30" s="30">
        <v>150000</v>
      </c>
      <c r="AM30" s="30">
        <v>170000</v>
      </c>
      <c r="AN30" s="31">
        <f t="shared" si="2"/>
        <v>710000</v>
      </c>
      <c r="AO30" s="30">
        <v>1200</v>
      </c>
      <c r="AP30" s="30">
        <v>1300</v>
      </c>
      <c r="AQ30" s="32">
        <v>1400</v>
      </c>
      <c r="AR30" s="32">
        <v>1500</v>
      </c>
      <c r="AS30" s="32">
        <v>1700</v>
      </c>
      <c r="AT30" s="33">
        <f t="shared" si="3"/>
        <v>7100</v>
      </c>
      <c r="AU30" s="32">
        <v>1310</v>
      </c>
      <c r="AV30" s="32">
        <v>1310</v>
      </c>
      <c r="AW30" s="32">
        <v>1410</v>
      </c>
      <c r="AX30" s="32">
        <v>1510</v>
      </c>
      <c r="AY30" s="32">
        <v>1710</v>
      </c>
      <c r="AZ30" s="31">
        <f t="shared" si="4"/>
        <v>7250</v>
      </c>
    </row>
    <row r="31" spans="3:52" ht="20.100000000000001" customHeight="1">
      <c r="C31" s="12">
        <v>23</v>
      </c>
      <c r="D31" s="13" t="s">
        <v>175</v>
      </c>
      <c r="E31" s="13">
        <v>156</v>
      </c>
      <c r="F31" s="27">
        <v>70</v>
      </c>
      <c r="G31" s="27"/>
      <c r="H31" s="27"/>
      <c r="I31" s="28">
        <v>70</v>
      </c>
      <c r="J31" s="28"/>
      <c r="K31" s="28"/>
      <c r="L31" s="28">
        <v>70</v>
      </c>
      <c r="M31" s="28"/>
      <c r="N31" s="28"/>
      <c r="O31" s="28">
        <v>70</v>
      </c>
      <c r="P31" s="28"/>
      <c r="Q31" s="28"/>
      <c r="R31" s="28">
        <v>70</v>
      </c>
      <c r="S31" s="29"/>
      <c r="T31" s="29"/>
      <c r="U31" s="13" t="s">
        <v>14</v>
      </c>
      <c r="V31" s="27">
        <v>360</v>
      </c>
      <c r="W31" s="28">
        <v>360</v>
      </c>
      <c r="X31" s="28">
        <v>360</v>
      </c>
      <c r="Y31" s="28">
        <v>360</v>
      </c>
      <c r="Z31" s="28">
        <v>360</v>
      </c>
      <c r="AA31" s="29">
        <f t="shared" si="0"/>
        <v>1800</v>
      </c>
      <c r="AB31" s="13"/>
      <c r="AC31" s="27"/>
      <c r="AD31" s="28"/>
      <c r="AE31" s="28"/>
      <c r="AF31" s="28"/>
      <c r="AG31" s="28"/>
      <c r="AH31" s="29">
        <f t="shared" si="1"/>
        <v>0</v>
      </c>
      <c r="AI31" s="30">
        <v>20000</v>
      </c>
      <c r="AJ31" s="30">
        <v>20000</v>
      </c>
      <c r="AK31" s="30">
        <v>20000</v>
      </c>
      <c r="AL31" s="30">
        <v>20000</v>
      </c>
      <c r="AM31" s="30">
        <v>20000</v>
      </c>
      <c r="AN31" s="31">
        <f t="shared" si="2"/>
        <v>100000</v>
      </c>
      <c r="AO31" s="30">
        <v>200</v>
      </c>
      <c r="AP31" s="30">
        <v>200</v>
      </c>
      <c r="AQ31" s="32">
        <v>200</v>
      </c>
      <c r="AR31" s="32">
        <v>200</v>
      </c>
      <c r="AS31" s="32">
        <v>200</v>
      </c>
      <c r="AT31" s="33">
        <f t="shared" si="3"/>
        <v>1000</v>
      </c>
      <c r="AU31" s="32">
        <v>210</v>
      </c>
      <c r="AV31" s="32">
        <v>210</v>
      </c>
      <c r="AW31" s="32">
        <v>210</v>
      </c>
      <c r="AX31" s="32">
        <v>210</v>
      </c>
      <c r="AY31" s="32">
        <v>210</v>
      </c>
      <c r="AZ31" s="31">
        <f t="shared" si="4"/>
        <v>1050</v>
      </c>
    </row>
    <row r="32" spans="3:52" ht="20.100000000000001" customHeight="1">
      <c r="C32" s="12">
        <v>24</v>
      </c>
      <c r="D32" s="13" t="s">
        <v>110</v>
      </c>
      <c r="E32" s="13">
        <v>148</v>
      </c>
      <c r="F32" s="27">
        <v>60</v>
      </c>
      <c r="G32" s="27"/>
      <c r="H32" s="27"/>
      <c r="I32" s="28">
        <v>60</v>
      </c>
      <c r="J32" s="28"/>
      <c r="K32" s="28"/>
      <c r="L32" s="28">
        <v>60</v>
      </c>
      <c r="M32" s="28"/>
      <c r="N32" s="28"/>
      <c r="O32" s="28">
        <v>60</v>
      </c>
      <c r="P32" s="28"/>
      <c r="Q32" s="28"/>
      <c r="R32" s="28">
        <v>60</v>
      </c>
      <c r="S32" s="29"/>
      <c r="T32" s="29"/>
      <c r="U32" s="13" t="s">
        <v>13</v>
      </c>
      <c r="V32" s="27">
        <v>320</v>
      </c>
      <c r="W32" s="28">
        <v>320</v>
      </c>
      <c r="X32" s="28">
        <v>320</v>
      </c>
      <c r="Y32" s="28">
        <v>320</v>
      </c>
      <c r="Z32" s="28">
        <v>320</v>
      </c>
      <c r="AA32" s="29">
        <f t="shared" si="0"/>
        <v>1600</v>
      </c>
      <c r="AB32" s="13"/>
      <c r="AC32" s="27"/>
      <c r="AD32" s="28"/>
      <c r="AE32" s="28"/>
      <c r="AF32" s="28"/>
      <c r="AG32" s="28"/>
      <c r="AH32" s="29">
        <f t="shared" si="1"/>
        <v>0</v>
      </c>
      <c r="AI32" s="30">
        <v>20000</v>
      </c>
      <c r="AJ32" s="30">
        <v>20000</v>
      </c>
      <c r="AK32" s="30">
        <v>20000</v>
      </c>
      <c r="AL32" s="30">
        <v>20000</v>
      </c>
      <c r="AM32" s="30">
        <v>20000</v>
      </c>
      <c r="AN32" s="31">
        <f t="shared" si="2"/>
        <v>100000</v>
      </c>
      <c r="AO32" s="30">
        <v>160</v>
      </c>
      <c r="AP32" s="30">
        <v>160</v>
      </c>
      <c r="AQ32" s="32">
        <v>160</v>
      </c>
      <c r="AR32" s="32">
        <v>160</v>
      </c>
      <c r="AS32" s="32">
        <v>160</v>
      </c>
      <c r="AT32" s="33">
        <f t="shared" si="3"/>
        <v>800</v>
      </c>
      <c r="AU32" s="32">
        <v>170</v>
      </c>
      <c r="AV32" s="32">
        <v>170</v>
      </c>
      <c r="AW32" s="32">
        <v>170</v>
      </c>
      <c r="AX32" s="32">
        <v>170</v>
      </c>
      <c r="AY32" s="32">
        <v>170</v>
      </c>
      <c r="AZ32" s="31">
        <f t="shared" si="4"/>
        <v>850</v>
      </c>
    </row>
    <row r="33" spans="3:54" ht="20.100000000000001" customHeight="1">
      <c r="C33" s="12">
        <v>25</v>
      </c>
      <c r="D33" s="13" t="s">
        <v>111</v>
      </c>
      <c r="E33" s="52">
        <v>156</v>
      </c>
      <c r="F33" s="53">
        <v>70</v>
      </c>
      <c r="G33" s="53"/>
      <c r="H33" s="53"/>
      <c r="I33" s="54">
        <v>70</v>
      </c>
      <c r="J33" s="54"/>
      <c r="K33" s="54"/>
      <c r="L33" s="54">
        <v>70</v>
      </c>
      <c r="M33" s="54"/>
      <c r="N33" s="54"/>
      <c r="O33" s="54">
        <v>70</v>
      </c>
      <c r="P33" s="54"/>
      <c r="Q33" s="54"/>
      <c r="R33" s="54">
        <v>70</v>
      </c>
      <c r="S33" s="55"/>
      <c r="T33" s="55"/>
      <c r="U33" s="52" t="s">
        <v>14</v>
      </c>
      <c r="V33" s="53">
        <v>360</v>
      </c>
      <c r="W33" s="54">
        <v>360</v>
      </c>
      <c r="X33" s="54">
        <v>360</v>
      </c>
      <c r="Y33" s="54">
        <v>360</v>
      </c>
      <c r="Z33" s="54">
        <v>360</v>
      </c>
      <c r="AA33" s="55">
        <f t="shared" si="0"/>
        <v>1800</v>
      </c>
      <c r="AB33" s="52"/>
      <c r="AC33" s="53"/>
      <c r="AD33" s="54"/>
      <c r="AE33" s="54"/>
      <c r="AF33" s="54"/>
      <c r="AG33" s="54"/>
      <c r="AH33" s="55">
        <f t="shared" si="1"/>
        <v>0</v>
      </c>
      <c r="AI33" s="56">
        <v>20000</v>
      </c>
      <c r="AJ33" s="56">
        <v>20000</v>
      </c>
      <c r="AK33" s="56">
        <v>20000</v>
      </c>
      <c r="AL33" s="56">
        <v>20000</v>
      </c>
      <c r="AM33" s="56">
        <v>20000</v>
      </c>
      <c r="AN33" s="57">
        <f t="shared" si="2"/>
        <v>100000</v>
      </c>
      <c r="AO33" s="56">
        <v>160</v>
      </c>
      <c r="AP33" s="56">
        <v>160</v>
      </c>
      <c r="AQ33" s="58">
        <v>160</v>
      </c>
      <c r="AR33" s="58">
        <v>160</v>
      </c>
      <c r="AS33" s="58">
        <v>160</v>
      </c>
      <c r="AT33" s="59">
        <f t="shared" si="3"/>
        <v>800</v>
      </c>
      <c r="AU33" s="58">
        <v>170</v>
      </c>
      <c r="AV33" s="58">
        <v>170</v>
      </c>
      <c r="AW33" s="58">
        <v>170</v>
      </c>
      <c r="AX33" s="58">
        <v>170</v>
      </c>
      <c r="AY33" s="58">
        <v>170</v>
      </c>
      <c r="AZ33" s="57">
        <f t="shared" si="4"/>
        <v>850</v>
      </c>
    </row>
    <row r="34" spans="3:54" ht="20.100000000000001" customHeight="1">
      <c r="C34" s="12"/>
      <c r="D34" s="13" t="s">
        <v>248</v>
      </c>
      <c r="E34" s="13"/>
      <c r="F34" s="30">
        <f>SUM(F9:F33)</f>
        <v>4172</v>
      </c>
      <c r="G34" s="30"/>
      <c r="H34" s="30"/>
      <c r="I34" s="30">
        <f t="shared" ref="I34:R34" si="5">SUM(I9:I33)</f>
        <v>5420.4</v>
      </c>
      <c r="J34" s="30">
        <f t="shared" si="5"/>
        <v>0</v>
      </c>
      <c r="K34" s="30">
        <f t="shared" si="5"/>
        <v>0</v>
      </c>
      <c r="L34" s="30">
        <f t="shared" si="5"/>
        <v>6551.9</v>
      </c>
      <c r="M34" s="30">
        <f t="shared" si="5"/>
        <v>0</v>
      </c>
      <c r="N34" s="30">
        <f t="shared" si="5"/>
        <v>0</v>
      </c>
      <c r="O34" s="30">
        <f t="shared" si="5"/>
        <v>8245</v>
      </c>
      <c r="P34" s="30">
        <f t="shared" si="5"/>
        <v>0</v>
      </c>
      <c r="Q34" s="30">
        <f t="shared" si="5"/>
        <v>0</v>
      </c>
      <c r="R34" s="30">
        <f t="shared" si="5"/>
        <v>9959</v>
      </c>
      <c r="S34" s="31"/>
      <c r="T34" s="31"/>
      <c r="U34" s="15"/>
      <c r="V34" s="30">
        <f t="shared" ref="V34:Z34" si="6">SUM(V9:V33)</f>
        <v>12870</v>
      </c>
      <c r="W34" s="30">
        <f t="shared" si="6"/>
        <v>16184.2</v>
      </c>
      <c r="X34" s="30">
        <f t="shared" si="6"/>
        <v>19160.400000000001</v>
      </c>
      <c r="Y34" s="30">
        <f t="shared" si="6"/>
        <v>23368.6</v>
      </c>
      <c r="Z34" s="30">
        <f t="shared" si="6"/>
        <v>27847.8</v>
      </c>
      <c r="AA34" s="31"/>
      <c r="AB34" s="15"/>
      <c r="AC34" s="30">
        <f t="shared" ref="AC34:AG34" si="7">SUM(AC9:AC33)</f>
        <v>1718</v>
      </c>
      <c r="AD34" s="30">
        <f t="shared" si="7"/>
        <v>2340</v>
      </c>
      <c r="AE34" s="30">
        <f t="shared" si="7"/>
        <v>2910</v>
      </c>
      <c r="AF34" s="30">
        <f t="shared" si="7"/>
        <v>3820</v>
      </c>
      <c r="AG34" s="30">
        <f t="shared" si="7"/>
        <v>4690</v>
      </c>
      <c r="AH34" s="29"/>
      <c r="AI34" s="30">
        <f t="shared" ref="AI34:AM34" si="8">SUM(AI9:AI33)</f>
        <v>1168642</v>
      </c>
      <c r="AJ34" s="30">
        <f t="shared" si="8"/>
        <v>1502970</v>
      </c>
      <c r="AK34" s="30">
        <f t="shared" si="8"/>
        <v>1817630</v>
      </c>
      <c r="AL34" s="30">
        <f t="shared" si="8"/>
        <v>2278950</v>
      </c>
      <c r="AM34" s="30">
        <f t="shared" si="8"/>
        <v>2724610</v>
      </c>
      <c r="AN34" s="31"/>
      <c r="AO34" s="30">
        <f t="shared" ref="AO34" si="9">SUM(AO9:AO33)</f>
        <v>7074</v>
      </c>
      <c r="AP34" s="30">
        <f t="shared" ref="AP34" si="10">SUM(AP9:AP33)</f>
        <v>8895</v>
      </c>
      <c r="AQ34" s="30">
        <f t="shared" ref="AQ34" si="11">SUM(AQ9:AQ33)</f>
        <v>10529</v>
      </c>
      <c r="AR34" s="30">
        <f t="shared" ref="AR34" si="12">SUM(AR9:AR33)</f>
        <v>12957</v>
      </c>
      <c r="AS34" s="30">
        <f t="shared" ref="AS34" si="13">SUM(AS9:AS33)</f>
        <v>15380</v>
      </c>
      <c r="AT34" s="30">
        <f t="shared" ref="AT34" si="14">SUM(AT9:AT33)</f>
        <v>54835</v>
      </c>
      <c r="AU34" s="30">
        <f t="shared" ref="AU34" si="15">SUM(AU9:AU33)</f>
        <v>7380</v>
      </c>
      <c r="AV34" s="30">
        <f t="shared" ref="AV34" si="16">SUM(AV9:AV33)</f>
        <v>9130</v>
      </c>
      <c r="AW34" s="30">
        <f t="shared" ref="AW34" si="17">SUM(AW9:AW33)</f>
        <v>10770</v>
      </c>
      <c r="AX34" s="30">
        <f t="shared" ref="AX34" si="18">SUM(AX9:AX33)</f>
        <v>13200</v>
      </c>
      <c r="AY34" s="30">
        <f t="shared" ref="AY34" si="19">SUM(AY9:AY33)</f>
        <v>15630</v>
      </c>
      <c r="AZ34" s="31"/>
      <c r="BA34" s="13"/>
      <c r="BB34" s="13"/>
    </row>
    <row r="35" spans="3:54" ht="20.100000000000001" hidden="1" customHeight="1">
      <c r="C35" s="12"/>
      <c r="D35" s="13" t="s">
        <v>249</v>
      </c>
      <c r="E35" s="13"/>
      <c r="F35" s="30">
        <v>452</v>
      </c>
      <c r="G35" s="30"/>
      <c r="H35" s="30"/>
      <c r="I35" s="30">
        <v>452</v>
      </c>
      <c r="J35" s="30">
        <v>452</v>
      </c>
      <c r="K35" s="30">
        <v>452</v>
      </c>
      <c r="L35" s="30">
        <v>452</v>
      </c>
      <c r="M35" s="30">
        <v>452</v>
      </c>
      <c r="N35" s="30">
        <v>452</v>
      </c>
      <c r="O35" s="30">
        <v>452</v>
      </c>
      <c r="P35" s="30">
        <v>452</v>
      </c>
      <c r="Q35" s="30">
        <v>452</v>
      </c>
      <c r="R35" s="30">
        <v>452</v>
      </c>
      <c r="S35" s="31"/>
      <c r="T35" s="31"/>
      <c r="U35" s="15"/>
      <c r="V35" s="30">
        <v>197</v>
      </c>
      <c r="W35" s="30">
        <v>197</v>
      </c>
      <c r="X35" s="30">
        <v>197</v>
      </c>
      <c r="Y35" s="30">
        <v>197</v>
      </c>
      <c r="Z35" s="30">
        <v>197</v>
      </c>
      <c r="AA35" s="31"/>
      <c r="AB35" s="15"/>
      <c r="AC35" s="30">
        <v>185</v>
      </c>
      <c r="AD35" s="30">
        <v>185</v>
      </c>
      <c r="AE35" s="30">
        <v>185</v>
      </c>
      <c r="AF35" s="30">
        <v>185</v>
      </c>
      <c r="AG35" s="30">
        <v>185</v>
      </c>
      <c r="AH35" s="29"/>
      <c r="AI35" s="30">
        <v>12</v>
      </c>
      <c r="AJ35" s="30">
        <v>12</v>
      </c>
      <c r="AK35" s="30">
        <v>12</v>
      </c>
      <c r="AL35" s="30">
        <v>12</v>
      </c>
      <c r="AM35" s="30">
        <v>12</v>
      </c>
      <c r="AN35" s="31"/>
      <c r="AO35" s="30">
        <v>68</v>
      </c>
      <c r="AP35" s="30">
        <v>68</v>
      </c>
      <c r="AQ35" s="30">
        <v>68</v>
      </c>
      <c r="AR35" s="30">
        <v>68</v>
      </c>
      <c r="AS35" s="30">
        <v>68</v>
      </c>
      <c r="AT35" s="33"/>
      <c r="AU35" s="61">
        <v>2.8</v>
      </c>
      <c r="AV35" s="61">
        <v>2.8</v>
      </c>
      <c r="AW35" s="61">
        <v>2.8</v>
      </c>
      <c r="AX35" s="61">
        <v>2.8</v>
      </c>
      <c r="AY35" s="61">
        <v>2.8</v>
      </c>
      <c r="AZ35" s="31"/>
      <c r="BA35" s="13"/>
      <c r="BB35" s="13"/>
    </row>
    <row r="36" spans="3:54" ht="20.100000000000001" customHeight="1">
      <c r="C36" s="12"/>
      <c r="D36" s="13" t="s">
        <v>288</v>
      </c>
      <c r="E36" s="13"/>
      <c r="F36" s="30">
        <f>+(F34*F35)</f>
        <v>1885744</v>
      </c>
      <c r="G36" s="30"/>
      <c r="H36" s="30"/>
      <c r="I36" s="30">
        <f t="shared" ref="I36:R36" si="20">+(I34*I35)</f>
        <v>2450020.7999999998</v>
      </c>
      <c r="J36" s="30">
        <f t="shared" si="20"/>
        <v>0</v>
      </c>
      <c r="K36" s="30">
        <f t="shared" si="20"/>
        <v>0</v>
      </c>
      <c r="L36" s="30">
        <f t="shared" si="20"/>
        <v>2961458.8</v>
      </c>
      <c r="M36" s="30">
        <f t="shared" si="20"/>
        <v>0</v>
      </c>
      <c r="N36" s="30">
        <f t="shared" si="20"/>
        <v>0</v>
      </c>
      <c r="O36" s="30">
        <f t="shared" si="20"/>
        <v>3726740</v>
      </c>
      <c r="P36" s="30">
        <f t="shared" si="20"/>
        <v>0</v>
      </c>
      <c r="Q36" s="30">
        <f t="shared" si="20"/>
        <v>0</v>
      </c>
      <c r="R36" s="30">
        <f t="shared" si="20"/>
        <v>4501468</v>
      </c>
      <c r="S36" s="31"/>
      <c r="T36" s="31"/>
      <c r="U36" s="15"/>
      <c r="V36" s="30">
        <f t="shared" ref="V36:Z36" si="21">+(V34*V35)</f>
        <v>2535390</v>
      </c>
      <c r="W36" s="30">
        <f t="shared" si="21"/>
        <v>3188287.4000000004</v>
      </c>
      <c r="X36" s="30">
        <f t="shared" si="21"/>
        <v>3774598.8000000003</v>
      </c>
      <c r="Y36" s="30">
        <f t="shared" si="21"/>
        <v>4603614.1999999993</v>
      </c>
      <c r="Z36" s="30">
        <f t="shared" si="21"/>
        <v>5486016.5999999996</v>
      </c>
      <c r="AA36" s="31"/>
      <c r="AB36" s="15"/>
      <c r="AC36" s="30">
        <f t="shared" ref="AC36:AG36" si="22">+(AC34*AC35)</f>
        <v>317830</v>
      </c>
      <c r="AD36" s="30">
        <f t="shared" si="22"/>
        <v>432900</v>
      </c>
      <c r="AE36" s="30">
        <f t="shared" si="22"/>
        <v>538350</v>
      </c>
      <c r="AF36" s="30">
        <f t="shared" si="22"/>
        <v>706700</v>
      </c>
      <c r="AG36" s="30">
        <f t="shared" si="22"/>
        <v>867650</v>
      </c>
      <c r="AH36" s="29"/>
      <c r="AI36" s="30">
        <f t="shared" ref="AI36" si="23">+(AI34*AI35)</f>
        <v>14023704</v>
      </c>
      <c r="AJ36" s="30">
        <f t="shared" ref="AJ36" si="24">+(AJ34*AJ35)</f>
        <v>18035640</v>
      </c>
      <c r="AK36" s="30">
        <f t="shared" ref="AK36" si="25">+(AK34*AK35)</f>
        <v>21811560</v>
      </c>
      <c r="AL36" s="30">
        <f t="shared" ref="AL36" si="26">+(AL34*AL35)</f>
        <v>27347400</v>
      </c>
      <c r="AM36" s="30">
        <f t="shared" ref="AM36" si="27">+(AM34*AM35)</f>
        <v>32695320</v>
      </c>
      <c r="AN36" s="31"/>
      <c r="AO36" s="30">
        <f t="shared" ref="AO36" si="28">+(AO34*AO35)</f>
        <v>481032</v>
      </c>
      <c r="AP36" s="30">
        <f t="shared" ref="AP36" si="29">+(AP34*AP35)</f>
        <v>604860</v>
      </c>
      <c r="AQ36" s="30">
        <f t="shared" ref="AQ36" si="30">+(AQ34*AQ35)</f>
        <v>715972</v>
      </c>
      <c r="AR36" s="30">
        <f t="shared" ref="AR36" si="31">+(AR34*AR35)</f>
        <v>881076</v>
      </c>
      <c r="AS36" s="30">
        <f t="shared" ref="AS36" si="32">+(AS34*AS35)</f>
        <v>1045840</v>
      </c>
      <c r="AT36" s="30">
        <f t="shared" ref="AT36" si="33">+(AT34*AT35)</f>
        <v>0</v>
      </c>
      <c r="AU36" s="30">
        <f t="shared" ref="AU36" si="34">+(AU34*AU35)</f>
        <v>20664</v>
      </c>
      <c r="AV36" s="30">
        <f t="shared" ref="AV36" si="35">+(AV34*AV35)</f>
        <v>25564</v>
      </c>
      <c r="AW36" s="30">
        <f t="shared" ref="AW36" si="36">+(AW34*AW35)</f>
        <v>30155.999999999996</v>
      </c>
      <c r="AX36" s="30">
        <f t="shared" ref="AX36" si="37">+(AX34*AX35)</f>
        <v>36960</v>
      </c>
      <c r="AY36" s="30">
        <f t="shared" ref="AY36" si="38">+(AY34*AY35)</f>
        <v>43764</v>
      </c>
      <c r="AZ36" s="31"/>
      <c r="BA36" s="13"/>
      <c r="BB36" s="13"/>
    </row>
    <row r="37" spans="3:54" ht="20.100000000000001" customHeight="1">
      <c r="C37" s="12"/>
      <c r="D37" s="13"/>
      <c r="E37" s="13"/>
      <c r="F37" s="27"/>
      <c r="G37" s="27"/>
      <c r="H37" s="27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9"/>
      <c r="T37" s="29"/>
      <c r="U37" s="13"/>
      <c r="V37" s="27"/>
      <c r="W37" s="28"/>
      <c r="X37" s="28"/>
      <c r="Y37" s="28"/>
      <c r="Z37" s="28"/>
      <c r="AA37" s="29"/>
      <c r="AB37" s="13"/>
      <c r="AC37" s="27"/>
      <c r="AD37" s="28"/>
      <c r="AE37" s="28"/>
      <c r="AF37" s="28"/>
      <c r="AG37" s="28"/>
      <c r="AH37" s="29"/>
      <c r="AI37" s="30"/>
      <c r="AJ37" s="30"/>
      <c r="AK37" s="30"/>
      <c r="AL37" s="30"/>
      <c r="AM37" s="30"/>
      <c r="AN37" s="31"/>
      <c r="AO37" s="30"/>
      <c r="AP37" s="30"/>
      <c r="AQ37" s="32"/>
      <c r="AR37" s="32"/>
      <c r="AS37" s="32"/>
      <c r="AT37" s="33"/>
      <c r="AU37" s="32"/>
      <c r="AV37" s="32"/>
      <c r="AW37" s="32"/>
      <c r="AX37" s="32"/>
      <c r="AY37" s="32"/>
      <c r="AZ37" s="31"/>
      <c r="BA37" s="13"/>
      <c r="BB37" s="13"/>
    </row>
    <row r="38" spans="3:54" ht="20.100000000000001" customHeight="1">
      <c r="C38" s="12"/>
      <c r="D38" s="13"/>
      <c r="E38" s="13"/>
      <c r="F38" s="27"/>
      <c r="G38" s="27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9"/>
      <c r="T38" s="29"/>
      <c r="U38" s="13"/>
      <c r="V38" s="27"/>
      <c r="W38" s="28"/>
      <c r="X38" s="28"/>
      <c r="Y38" s="28"/>
      <c r="Z38" s="28"/>
      <c r="AA38" s="29"/>
      <c r="AB38" s="13"/>
      <c r="AC38" s="27"/>
      <c r="AD38" s="28"/>
      <c r="AE38" s="28"/>
      <c r="AF38" s="28"/>
      <c r="AG38" s="28"/>
      <c r="AH38" s="29"/>
      <c r="AI38" s="30"/>
      <c r="AJ38" s="30"/>
      <c r="AK38" s="30"/>
      <c r="AL38" s="30"/>
      <c r="AM38" s="30"/>
      <c r="AN38" s="31"/>
      <c r="AO38" s="30"/>
      <c r="AP38" s="30"/>
      <c r="AQ38" s="32"/>
      <c r="AR38" s="32"/>
      <c r="AS38" s="32"/>
      <c r="AT38" s="33"/>
      <c r="AU38" s="32"/>
      <c r="AV38" s="32"/>
      <c r="AW38" s="32"/>
      <c r="AX38" s="32"/>
      <c r="AY38" s="32"/>
      <c r="AZ38" s="31"/>
      <c r="BA38" s="13"/>
      <c r="BB38" s="13"/>
    </row>
    <row r="39" spans="3:54">
      <c r="C39" s="13"/>
      <c r="D39" s="13"/>
      <c r="E39" s="13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60"/>
      <c r="AR39" s="60"/>
      <c r="AS39" s="60"/>
      <c r="AT39" s="60"/>
      <c r="AU39" s="60"/>
      <c r="AV39" s="60"/>
      <c r="AW39" s="60"/>
      <c r="AX39" s="60"/>
      <c r="AY39" s="60"/>
      <c r="AZ39" s="13"/>
      <c r="BA39" s="13"/>
      <c r="BB39" s="13"/>
    </row>
    <row r="40" spans="3:54"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AQ40" s="35"/>
      <c r="AR40" s="35"/>
      <c r="AS40" s="35"/>
      <c r="AT40" s="35"/>
      <c r="AU40" s="35"/>
      <c r="AV40" s="35"/>
      <c r="AW40" s="35"/>
      <c r="AX40" s="35"/>
      <c r="AY40" s="35"/>
    </row>
    <row r="41" spans="3:54" ht="15" customHeight="1">
      <c r="C41" s="80" t="s">
        <v>184</v>
      </c>
      <c r="D41" s="78" t="s">
        <v>1</v>
      </c>
      <c r="E41" s="86" t="s">
        <v>185</v>
      </c>
      <c r="F41" s="87"/>
      <c r="G41" s="42"/>
      <c r="H41" s="42"/>
      <c r="I41" s="17" t="s">
        <v>119</v>
      </c>
      <c r="J41" s="17"/>
      <c r="K41" s="17"/>
      <c r="L41" s="17" t="s">
        <v>120</v>
      </c>
      <c r="M41" s="17"/>
      <c r="N41" s="17"/>
      <c r="O41" s="17" t="s">
        <v>121</v>
      </c>
      <c r="P41" s="17"/>
      <c r="Q41" s="17"/>
      <c r="R41" s="17" t="s">
        <v>122</v>
      </c>
      <c r="S41" s="51"/>
      <c r="T41" s="51"/>
      <c r="U41" s="69" t="s">
        <v>251</v>
      </c>
    </row>
    <row r="42" spans="3:54" ht="14.25" customHeight="1">
      <c r="C42" s="80"/>
      <c r="D42" s="78"/>
      <c r="E42" s="88"/>
      <c r="F42" s="89"/>
      <c r="G42" s="50"/>
      <c r="H42" s="50"/>
      <c r="I42" s="73" t="s">
        <v>186</v>
      </c>
      <c r="J42" s="74"/>
      <c r="K42" s="74"/>
      <c r="L42" s="74"/>
      <c r="M42" s="74"/>
      <c r="N42" s="74"/>
      <c r="O42" s="74"/>
      <c r="P42" s="74"/>
      <c r="Q42" s="74"/>
      <c r="R42" s="74"/>
      <c r="S42" s="43"/>
      <c r="T42" s="43"/>
      <c r="U42" s="70"/>
    </row>
    <row r="43" spans="3:54" ht="46.5" customHeight="1">
      <c r="C43" s="80"/>
      <c r="D43" s="78"/>
      <c r="E43" s="81"/>
      <c r="F43" s="90"/>
      <c r="G43" s="44"/>
      <c r="H43" s="44"/>
      <c r="I43" s="21" t="s">
        <v>236</v>
      </c>
      <c r="J43" s="40"/>
      <c r="K43" s="40"/>
      <c r="L43" s="21" t="s">
        <v>236</v>
      </c>
      <c r="M43" s="40"/>
      <c r="N43" s="40"/>
      <c r="O43" s="21" t="s">
        <v>236</v>
      </c>
      <c r="P43" s="40"/>
      <c r="Q43" s="40"/>
      <c r="R43" s="21" t="s">
        <v>236</v>
      </c>
      <c r="S43" s="45"/>
      <c r="T43" s="45"/>
      <c r="U43" s="46" t="s">
        <v>236</v>
      </c>
    </row>
    <row r="44" spans="3:54" ht="30" customHeight="1">
      <c r="C44" s="12">
        <v>1</v>
      </c>
      <c r="D44" s="13" t="s">
        <v>26</v>
      </c>
      <c r="E44" s="13" t="s">
        <v>176</v>
      </c>
      <c r="F44" s="13"/>
      <c r="G44" s="13"/>
      <c r="H44" s="13"/>
      <c r="I44" s="14">
        <v>102</v>
      </c>
      <c r="J44" s="14"/>
      <c r="K44" s="14"/>
      <c r="L44" s="14">
        <v>122.4</v>
      </c>
      <c r="M44" s="14"/>
      <c r="N44" s="14"/>
      <c r="O44" s="14">
        <v>132.6</v>
      </c>
      <c r="P44" s="14"/>
      <c r="Q44" s="14"/>
      <c r="R44" s="14">
        <v>142.80000000000001</v>
      </c>
      <c r="S44" s="14"/>
      <c r="T44" s="14"/>
      <c r="U44" s="14">
        <f>+(R44*1.2)</f>
        <v>171.36</v>
      </c>
    </row>
    <row r="45" spans="3:54" ht="30" customHeight="1">
      <c r="C45" s="12">
        <v>2</v>
      </c>
      <c r="D45" s="13" t="s">
        <v>27</v>
      </c>
      <c r="E45" s="13" t="s">
        <v>177</v>
      </c>
      <c r="F45" s="13"/>
      <c r="G45" s="13"/>
      <c r="H45" s="13"/>
      <c r="I45" s="14">
        <v>122.4</v>
      </c>
      <c r="J45" s="14"/>
      <c r="K45" s="14"/>
      <c r="L45" s="14">
        <v>132.6</v>
      </c>
      <c r="M45" s="14"/>
      <c r="N45" s="14"/>
      <c r="O45" s="14">
        <v>142.80000000000001</v>
      </c>
      <c r="P45" s="14"/>
      <c r="Q45" s="14"/>
      <c r="R45" s="14">
        <v>153</v>
      </c>
      <c r="S45" s="14"/>
      <c r="T45" s="14"/>
      <c r="U45" s="14">
        <f t="shared" ref="U45:U48" si="39">+(R45*1.2)</f>
        <v>183.6</v>
      </c>
    </row>
    <row r="46" spans="3:54" ht="30" customHeight="1">
      <c r="C46" s="12">
        <v>3</v>
      </c>
      <c r="D46" s="13" t="s">
        <v>175</v>
      </c>
      <c r="E46" s="13" t="s">
        <v>178</v>
      </c>
      <c r="F46" s="13"/>
      <c r="G46" s="13"/>
      <c r="H46" s="13"/>
      <c r="I46" s="14">
        <v>20.399999999999999</v>
      </c>
      <c r="J46" s="14"/>
      <c r="K46" s="14"/>
      <c r="L46" s="14">
        <v>20.399999999999999</v>
      </c>
      <c r="M46" s="14"/>
      <c r="N46" s="14"/>
      <c r="O46" s="14">
        <v>20.399999999999999</v>
      </c>
      <c r="P46" s="14"/>
      <c r="Q46" s="14"/>
      <c r="R46" s="14">
        <v>20.399999999999999</v>
      </c>
      <c r="S46" s="14"/>
      <c r="T46" s="14"/>
      <c r="U46" s="14">
        <f t="shared" si="39"/>
        <v>24.479999999999997</v>
      </c>
    </row>
    <row r="47" spans="3:54" ht="30" customHeight="1">
      <c r="C47" s="12">
        <v>4</v>
      </c>
      <c r="D47" s="13" t="s">
        <v>110</v>
      </c>
      <c r="E47" s="13" t="s">
        <v>179</v>
      </c>
      <c r="F47" s="13"/>
      <c r="G47" s="13"/>
      <c r="H47" s="13"/>
      <c r="I47" s="14">
        <v>20.399999999999999</v>
      </c>
      <c r="J47" s="14"/>
      <c r="K47" s="14"/>
      <c r="L47" s="14">
        <v>20.399999999999999</v>
      </c>
      <c r="M47" s="14"/>
      <c r="N47" s="14"/>
      <c r="O47" s="14">
        <v>20.399999999999999</v>
      </c>
      <c r="P47" s="14"/>
      <c r="Q47" s="14"/>
      <c r="R47" s="14">
        <v>20.399999999999999</v>
      </c>
      <c r="S47" s="14"/>
      <c r="T47" s="14"/>
      <c r="U47" s="14">
        <f t="shared" si="39"/>
        <v>24.479999999999997</v>
      </c>
    </row>
    <row r="48" spans="3:54" ht="30" customHeight="1">
      <c r="C48" s="12">
        <v>5</v>
      </c>
      <c r="D48" s="13" t="s">
        <v>111</v>
      </c>
      <c r="E48" s="13" t="s">
        <v>180</v>
      </c>
      <c r="F48" s="13"/>
      <c r="G48" s="13"/>
      <c r="H48" s="13"/>
      <c r="I48" s="14">
        <v>20.399999999999999</v>
      </c>
      <c r="J48" s="14"/>
      <c r="K48" s="14"/>
      <c r="L48" s="14">
        <v>20.399999999999999</v>
      </c>
      <c r="M48" s="14"/>
      <c r="N48" s="14"/>
      <c r="O48" s="14">
        <v>20.399999999999999</v>
      </c>
      <c r="P48" s="14"/>
      <c r="Q48" s="14"/>
      <c r="R48" s="14">
        <v>20.399999999999999</v>
      </c>
      <c r="S48" s="14"/>
      <c r="T48" s="14"/>
      <c r="U48" s="14">
        <f t="shared" si="39"/>
        <v>24.479999999999997</v>
      </c>
    </row>
    <row r="49" spans="4:21">
      <c r="D49" s="13" t="s">
        <v>248</v>
      </c>
      <c r="E49" s="13"/>
      <c r="F49" s="13"/>
      <c r="G49" s="13"/>
      <c r="H49" s="13"/>
      <c r="I49" s="14">
        <f>SUM(I44:I48)</f>
        <v>285.59999999999997</v>
      </c>
      <c r="J49" s="13"/>
      <c r="K49" s="13"/>
      <c r="L49" s="14">
        <f t="shared" ref="L49:R49" si="40">SUM(L44:L48)</f>
        <v>316.19999999999993</v>
      </c>
      <c r="M49" s="14">
        <f t="shared" si="40"/>
        <v>0</v>
      </c>
      <c r="N49" s="14">
        <f t="shared" si="40"/>
        <v>0</v>
      </c>
      <c r="O49" s="14">
        <f t="shared" si="40"/>
        <v>336.59999999999991</v>
      </c>
      <c r="P49" s="14">
        <f t="shared" si="40"/>
        <v>0</v>
      </c>
      <c r="Q49" s="14">
        <f t="shared" si="40"/>
        <v>0</v>
      </c>
      <c r="R49" s="14">
        <f t="shared" si="40"/>
        <v>356.99999999999994</v>
      </c>
      <c r="S49" s="13"/>
      <c r="T49" s="13"/>
      <c r="U49" s="14">
        <f t="shared" ref="U49" si="41">SUM(U44:U48)</f>
        <v>428.40000000000009</v>
      </c>
    </row>
    <row r="50" spans="4:21" hidden="1">
      <c r="D50" s="13" t="s">
        <v>249</v>
      </c>
      <c r="E50" s="13"/>
      <c r="F50" s="13"/>
      <c r="G50" s="13"/>
      <c r="H50" s="13"/>
      <c r="I50" s="13">
        <v>12000</v>
      </c>
      <c r="J50" s="13"/>
      <c r="K50" s="13"/>
      <c r="L50" s="13">
        <v>12000</v>
      </c>
      <c r="M50" s="13">
        <v>12000</v>
      </c>
      <c r="N50" s="13">
        <v>12000</v>
      </c>
      <c r="O50" s="13">
        <v>12000</v>
      </c>
      <c r="P50" s="13">
        <v>12000</v>
      </c>
      <c r="Q50" s="13">
        <v>12000</v>
      </c>
      <c r="R50" s="13">
        <v>12000</v>
      </c>
      <c r="S50" s="13"/>
      <c r="T50" s="13"/>
      <c r="U50" s="13">
        <v>12000</v>
      </c>
    </row>
    <row r="51" spans="4:21">
      <c r="D51" s="13" t="s">
        <v>288</v>
      </c>
      <c r="E51" s="13"/>
      <c r="F51" s="13"/>
      <c r="G51" s="13"/>
      <c r="H51" s="13"/>
      <c r="I51" s="13">
        <f>+(I49*I50)</f>
        <v>3427199.9999999995</v>
      </c>
      <c r="J51" s="13">
        <f t="shared" ref="J51:R51" si="42">+(J49*J50)</f>
        <v>0</v>
      </c>
      <c r="K51" s="13">
        <f t="shared" si="42"/>
        <v>0</v>
      </c>
      <c r="L51" s="13">
        <f t="shared" si="42"/>
        <v>3794399.9999999991</v>
      </c>
      <c r="M51" s="13">
        <f t="shared" si="42"/>
        <v>0</v>
      </c>
      <c r="N51" s="13">
        <f t="shared" si="42"/>
        <v>0</v>
      </c>
      <c r="O51" s="13">
        <f t="shared" si="42"/>
        <v>4039199.9999999991</v>
      </c>
      <c r="P51" s="13">
        <f t="shared" si="42"/>
        <v>0</v>
      </c>
      <c r="Q51" s="13">
        <f t="shared" si="42"/>
        <v>0</v>
      </c>
      <c r="R51" s="13">
        <f t="shared" si="42"/>
        <v>4283999.9999999991</v>
      </c>
      <c r="S51" s="13"/>
      <c r="T51" s="13"/>
      <c r="U51" s="13">
        <f t="shared" ref="U51" si="43">+(U49*U50)</f>
        <v>5140800.0000000009</v>
      </c>
    </row>
  </sheetData>
  <mergeCells count="22">
    <mergeCell ref="C41:C43"/>
    <mergeCell ref="D41:D43"/>
    <mergeCell ref="E41:F43"/>
    <mergeCell ref="I42:R42"/>
    <mergeCell ref="U7:Z7"/>
    <mergeCell ref="E7:R7"/>
    <mergeCell ref="D6:D8"/>
    <mergeCell ref="C6:C8"/>
    <mergeCell ref="F6:H6"/>
    <mergeCell ref="I6:K6"/>
    <mergeCell ref="L6:N6"/>
    <mergeCell ref="O6:Q6"/>
    <mergeCell ref="R6:T6"/>
    <mergeCell ref="AO7:AS7"/>
    <mergeCell ref="AT6:AT8"/>
    <mergeCell ref="AZ6:AZ8"/>
    <mergeCell ref="AU7:AY7"/>
    <mergeCell ref="AA6:AA8"/>
    <mergeCell ref="AB7:AG7"/>
    <mergeCell ref="AH6:AH8"/>
    <mergeCell ref="AI7:AM7"/>
    <mergeCell ref="AN6:AN8"/>
  </mergeCells>
  <pageMargins left="0.5" right="0" top="0.25" bottom="0" header="0.3" footer="0.3"/>
  <pageSetup paperSize="9" orientation="landscape" verticalDpi="0" r:id="rId1"/>
  <rowBreaks count="1" manualBreakCount="1">
    <brk id="40" min="2" max="41" man="1"/>
  </rowBreaks>
  <colBreaks count="2" manualBreakCount="2">
    <brk id="20" min="3" max="32" man="1"/>
    <brk id="39" min="3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C2:T43"/>
  <sheetViews>
    <sheetView topLeftCell="C19" workbookViewId="0">
      <selection activeCell="D43" sqref="D43"/>
    </sheetView>
  </sheetViews>
  <sheetFormatPr defaultRowHeight="14.25"/>
  <cols>
    <col min="1" max="2" width="9.140625" style="1"/>
    <col min="3" max="3" width="4.5703125" style="1" customWidth="1"/>
    <col min="4" max="4" width="40.28515625" style="1" customWidth="1"/>
    <col min="5" max="5" width="4.85546875" style="24" customWidth="1"/>
    <col min="6" max="6" width="9.42578125" style="1" bestFit="1" customWidth="1"/>
    <col min="7" max="7" width="9.42578125" style="1" hidden="1" customWidth="1"/>
    <col min="8" max="8" width="12.140625" style="1" customWidth="1"/>
    <col min="9" max="9" width="9.42578125" style="1" bestFit="1" customWidth="1"/>
    <col min="10" max="10" width="9.42578125" style="1" hidden="1" customWidth="1"/>
    <col min="11" max="11" width="12.140625" style="1" customWidth="1"/>
    <col min="12" max="12" width="9.7109375" style="1" bestFit="1" customWidth="1"/>
    <col min="13" max="13" width="9.7109375" style="1" hidden="1" customWidth="1"/>
    <col min="14" max="14" width="13.140625" style="1" customWidth="1"/>
    <col min="15" max="15" width="9.85546875" style="1" bestFit="1" customWidth="1"/>
    <col min="16" max="16" width="9.85546875" style="1" hidden="1" customWidth="1"/>
    <col min="17" max="17" width="12.28515625" style="1" customWidth="1"/>
    <col min="18" max="18" width="9.7109375" style="1" bestFit="1" customWidth="1"/>
    <col min="19" max="19" width="0" style="1" hidden="1" customWidth="1"/>
    <col min="20" max="20" width="14.140625" style="1" customWidth="1"/>
    <col min="21" max="16384" width="9.140625" style="1"/>
  </cols>
  <sheetData>
    <row r="2" spans="3:20" ht="15.75">
      <c r="C2" s="18" t="s">
        <v>253</v>
      </c>
    </row>
    <row r="3" spans="3:20">
      <c r="C3" s="1" t="s">
        <v>244</v>
      </c>
    </row>
    <row r="4" spans="3:20" ht="27.75" customHeight="1">
      <c r="C4" s="83" t="s">
        <v>0</v>
      </c>
      <c r="D4" s="76" t="s">
        <v>1</v>
      </c>
      <c r="E4" s="76" t="s">
        <v>2</v>
      </c>
      <c r="F4" s="73" t="s">
        <v>119</v>
      </c>
      <c r="G4" s="74"/>
      <c r="H4" s="75"/>
      <c r="I4" s="73" t="s">
        <v>120</v>
      </c>
      <c r="J4" s="74"/>
      <c r="K4" s="75"/>
      <c r="L4" s="73" t="s">
        <v>122</v>
      </c>
      <c r="M4" s="74"/>
      <c r="N4" s="75"/>
      <c r="O4" s="73" t="s">
        <v>121</v>
      </c>
      <c r="P4" s="74"/>
      <c r="Q4" s="75"/>
      <c r="R4" s="73" t="s">
        <v>251</v>
      </c>
      <c r="S4" s="74"/>
      <c r="T4" s="75"/>
    </row>
    <row r="5" spans="3:20" ht="37.5" customHeight="1">
      <c r="C5" s="85"/>
      <c r="D5" s="77"/>
      <c r="E5" s="77"/>
      <c r="F5" s="22" t="s">
        <v>112</v>
      </c>
      <c r="G5" s="41"/>
      <c r="H5" s="46" t="s">
        <v>246</v>
      </c>
      <c r="I5" s="22" t="s">
        <v>112</v>
      </c>
      <c r="J5" s="41"/>
      <c r="K5" s="46" t="s">
        <v>246</v>
      </c>
      <c r="L5" s="22" t="s">
        <v>112</v>
      </c>
      <c r="M5" s="41"/>
      <c r="N5" s="46" t="s">
        <v>246</v>
      </c>
      <c r="O5" s="22" t="s">
        <v>112</v>
      </c>
      <c r="P5" s="41"/>
      <c r="Q5" s="46" t="s">
        <v>246</v>
      </c>
      <c r="R5" s="22" t="s">
        <v>112</v>
      </c>
      <c r="S5" s="13"/>
      <c r="T5" s="46" t="s">
        <v>246</v>
      </c>
    </row>
    <row r="6" spans="3:20" ht="18" customHeight="1">
      <c r="C6" s="12">
        <v>1</v>
      </c>
      <c r="D6" s="13" t="s">
        <v>32</v>
      </c>
      <c r="E6" s="12" t="s">
        <v>3</v>
      </c>
      <c r="F6" s="14">
        <v>225</v>
      </c>
      <c r="G6" s="15">
        <v>105</v>
      </c>
      <c r="H6" s="14">
        <f>+(F6*G6)</f>
        <v>23625</v>
      </c>
      <c r="I6" s="14">
        <v>395</v>
      </c>
      <c r="J6" s="15">
        <v>105</v>
      </c>
      <c r="K6" s="14">
        <f>+(I6*J6)</f>
        <v>41475</v>
      </c>
      <c r="L6" s="14">
        <v>565</v>
      </c>
      <c r="M6" s="15">
        <v>105</v>
      </c>
      <c r="N6" s="14">
        <f>+(L6*M6)</f>
        <v>59325</v>
      </c>
      <c r="O6" s="14">
        <v>790</v>
      </c>
      <c r="P6" s="15">
        <v>105</v>
      </c>
      <c r="Q6" s="14">
        <f>+(O6*P6)</f>
        <v>82950</v>
      </c>
      <c r="R6" s="14">
        <v>1070</v>
      </c>
      <c r="S6" s="15">
        <v>105</v>
      </c>
      <c r="T6" s="14">
        <f>+(R6*S6)</f>
        <v>112350</v>
      </c>
    </row>
    <row r="7" spans="3:20" ht="18" customHeight="1">
      <c r="C7" s="12">
        <v>2</v>
      </c>
      <c r="D7" s="13" t="s">
        <v>33</v>
      </c>
      <c r="E7" s="12" t="s">
        <v>3</v>
      </c>
      <c r="F7" s="14">
        <v>571.76</v>
      </c>
      <c r="G7" s="15">
        <v>460</v>
      </c>
      <c r="H7" s="14">
        <f t="shared" ref="H7:H42" si="0">+(F7*G7)</f>
        <v>263009.59999999998</v>
      </c>
      <c r="I7" s="14">
        <v>772.16</v>
      </c>
      <c r="J7" s="15">
        <v>460</v>
      </c>
      <c r="K7" s="14">
        <f t="shared" ref="K7:K42" si="1">+(I7*J7)</f>
        <v>355193.59999999998</v>
      </c>
      <c r="L7" s="14">
        <v>902.4</v>
      </c>
      <c r="M7" s="15">
        <v>460</v>
      </c>
      <c r="N7" s="14">
        <f t="shared" ref="N7:N42" si="2">+(L7*M7)</f>
        <v>415104</v>
      </c>
      <c r="O7" s="14">
        <v>1143.1199999999999</v>
      </c>
      <c r="P7" s="15">
        <v>460</v>
      </c>
      <c r="Q7" s="14">
        <f t="shared" ref="Q7:Q42" si="3">+(O7*P7)</f>
        <v>525835.19999999995</v>
      </c>
      <c r="R7" s="14">
        <v>1423.3600000000001</v>
      </c>
      <c r="S7" s="15">
        <v>460</v>
      </c>
      <c r="T7" s="14">
        <f t="shared" ref="T7:T42" si="4">+(R7*S7)</f>
        <v>654745.60000000009</v>
      </c>
    </row>
    <row r="8" spans="3:20" ht="18" customHeight="1">
      <c r="C8" s="12">
        <v>3</v>
      </c>
      <c r="D8" s="13" t="s">
        <v>35</v>
      </c>
      <c r="E8" s="12" t="s">
        <v>3</v>
      </c>
      <c r="F8" s="14">
        <v>158.01999999999998</v>
      </c>
      <c r="G8" s="15">
        <v>445</v>
      </c>
      <c r="H8" s="14">
        <f t="shared" si="0"/>
        <v>70318.899999999994</v>
      </c>
      <c r="I8" s="14">
        <v>208.49</v>
      </c>
      <c r="J8" s="15">
        <v>445</v>
      </c>
      <c r="K8" s="14">
        <f t="shared" si="1"/>
        <v>92778.05</v>
      </c>
      <c r="L8" s="14">
        <v>262.86</v>
      </c>
      <c r="M8" s="15">
        <v>445</v>
      </c>
      <c r="N8" s="14">
        <f t="shared" si="2"/>
        <v>116972.70000000001</v>
      </c>
      <c r="O8" s="14">
        <v>339.23</v>
      </c>
      <c r="P8" s="15">
        <v>445</v>
      </c>
      <c r="Q8" s="14">
        <f t="shared" si="3"/>
        <v>150957.35</v>
      </c>
      <c r="R8" s="14">
        <v>435.59999999999997</v>
      </c>
      <c r="S8" s="15">
        <v>445</v>
      </c>
      <c r="T8" s="14">
        <f t="shared" si="4"/>
        <v>193841.99999999997</v>
      </c>
    </row>
    <row r="9" spans="3:20" ht="18" customHeight="1">
      <c r="C9" s="12">
        <v>4</v>
      </c>
      <c r="D9" s="13" t="s">
        <v>36</v>
      </c>
      <c r="E9" s="12" t="s">
        <v>3</v>
      </c>
      <c r="F9" s="14">
        <v>271.5</v>
      </c>
      <c r="G9" s="15">
        <v>485</v>
      </c>
      <c r="H9" s="14">
        <f t="shared" si="0"/>
        <v>131677.5</v>
      </c>
      <c r="I9" s="14">
        <v>367.25</v>
      </c>
      <c r="J9" s="15">
        <v>485</v>
      </c>
      <c r="K9" s="14">
        <f t="shared" si="1"/>
        <v>178116.25</v>
      </c>
      <c r="L9" s="14">
        <v>460.5</v>
      </c>
      <c r="M9" s="15">
        <v>485</v>
      </c>
      <c r="N9" s="14">
        <f t="shared" si="2"/>
        <v>223342.5</v>
      </c>
      <c r="O9" s="14">
        <v>614.25</v>
      </c>
      <c r="P9" s="15">
        <v>485</v>
      </c>
      <c r="Q9" s="14">
        <f t="shared" si="3"/>
        <v>297911.25</v>
      </c>
      <c r="R9" s="14">
        <v>764.5</v>
      </c>
      <c r="S9" s="15">
        <v>485</v>
      </c>
      <c r="T9" s="14">
        <f t="shared" si="4"/>
        <v>370782.5</v>
      </c>
    </row>
    <row r="10" spans="3:20" ht="18" customHeight="1">
      <c r="C10" s="12">
        <v>5</v>
      </c>
      <c r="D10" s="13" t="s">
        <v>37</v>
      </c>
      <c r="E10" s="12" t="s">
        <v>3</v>
      </c>
      <c r="F10" s="14">
        <v>224</v>
      </c>
      <c r="G10" s="15">
        <v>1500</v>
      </c>
      <c r="H10" s="14">
        <f t="shared" si="0"/>
        <v>336000</v>
      </c>
      <c r="I10" s="14">
        <v>305</v>
      </c>
      <c r="J10" s="15">
        <v>1500</v>
      </c>
      <c r="K10" s="14">
        <f t="shared" si="1"/>
        <v>457500</v>
      </c>
      <c r="L10" s="14">
        <v>364</v>
      </c>
      <c r="M10" s="15">
        <v>1500</v>
      </c>
      <c r="N10" s="14">
        <f t="shared" si="2"/>
        <v>546000</v>
      </c>
      <c r="O10" s="14">
        <v>475</v>
      </c>
      <c r="P10" s="15">
        <v>1500</v>
      </c>
      <c r="Q10" s="14">
        <f t="shared" si="3"/>
        <v>712500</v>
      </c>
      <c r="R10" s="14">
        <v>590</v>
      </c>
      <c r="S10" s="15">
        <v>1500</v>
      </c>
      <c r="T10" s="14">
        <f t="shared" si="4"/>
        <v>885000</v>
      </c>
    </row>
    <row r="11" spans="3:20" ht="18" customHeight="1">
      <c r="C11" s="12">
        <v>6</v>
      </c>
      <c r="D11" s="13" t="s">
        <v>38</v>
      </c>
      <c r="E11" s="12" t="s">
        <v>39</v>
      </c>
      <c r="F11" s="14">
        <v>5262.12</v>
      </c>
      <c r="G11" s="15">
        <v>55</v>
      </c>
      <c r="H11" s="14">
        <f t="shared" si="0"/>
        <v>289416.59999999998</v>
      </c>
      <c r="I11" s="14">
        <v>6904.7760000000007</v>
      </c>
      <c r="J11" s="15">
        <v>55</v>
      </c>
      <c r="K11" s="14">
        <f t="shared" si="1"/>
        <v>379762.68000000005</v>
      </c>
      <c r="L11" s="14">
        <v>8571.43</v>
      </c>
      <c r="M11" s="15">
        <v>55</v>
      </c>
      <c r="N11" s="14">
        <f t="shared" si="2"/>
        <v>471428.65</v>
      </c>
      <c r="O11" s="14">
        <v>11063.611999999999</v>
      </c>
      <c r="P11" s="15">
        <v>55</v>
      </c>
      <c r="Q11" s="14">
        <f t="shared" si="3"/>
        <v>608498.65999999992</v>
      </c>
      <c r="R11" s="14">
        <v>13551.564</v>
      </c>
      <c r="S11" s="15">
        <v>55</v>
      </c>
      <c r="T11" s="14">
        <f t="shared" si="4"/>
        <v>745336.02</v>
      </c>
    </row>
    <row r="12" spans="3:20" ht="18" customHeight="1">
      <c r="C12" s="12">
        <v>7</v>
      </c>
      <c r="D12" s="13" t="s">
        <v>40</v>
      </c>
      <c r="E12" s="12" t="s">
        <v>3</v>
      </c>
      <c r="F12" s="14">
        <v>2.5099999999999998</v>
      </c>
      <c r="G12" s="15">
        <v>880</v>
      </c>
      <c r="H12" s="14">
        <f t="shared" si="0"/>
        <v>2208.7999999999997</v>
      </c>
      <c r="I12" s="14">
        <v>3.4899999999999998</v>
      </c>
      <c r="J12" s="15">
        <v>880</v>
      </c>
      <c r="K12" s="14">
        <f t="shared" si="1"/>
        <v>3071.2</v>
      </c>
      <c r="L12" s="14">
        <v>4.47</v>
      </c>
      <c r="M12" s="15">
        <v>880</v>
      </c>
      <c r="N12" s="14">
        <f t="shared" si="2"/>
        <v>3933.6</v>
      </c>
      <c r="O12" s="14">
        <v>5.96</v>
      </c>
      <c r="P12" s="15">
        <v>880</v>
      </c>
      <c r="Q12" s="14">
        <f t="shared" si="3"/>
        <v>5244.8</v>
      </c>
      <c r="R12" s="14">
        <v>7.4499999999999993</v>
      </c>
      <c r="S12" s="15">
        <v>880</v>
      </c>
      <c r="T12" s="14">
        <f t="shared" si="4"/>
        <v>6555.9999999999991</v>
      </c>
    </row>
    <row r="13" spans="3:20" ht="18" customHeight="1">
      <c r="C13" s="12">
        <v>8</v>
      </c>
      <c r="D13" s="13" t="s">
        <v>41</v>
      </c>
      <c r="E13" s="12" t="s">
        <v>3</v>
      </c>
      <c r="F13" s="14">
        <v>57.6</v>
      </c>
      <c r="G13" s="15">
        <v>540</v>
      </c>
      <c r="H13" s="14">
        <f t="shared" si="0"/>
        <v>31104</v>
      </c>
      <c r="I13" s="14">
        <v>72</v>
      </c>
      <c r="J13" s="15">
        <v>540</v>
      </c>
      <c r="K13" s="14">
        <f t="shared" si="1"/>
        <v>38880</v>
      </c>
      <c r="L13" s="14">
        <v>90</v>
      </c>
      <c r="M13" s="15">
        <v>540</v>
      </c>
      <c r="N13" s="14">
        <f t="shared" si="2"/>
        <v>48600</v>
      </c>
      <c r="O13" s="14">
        <v>108</v>
      </c>
      <c r="P13" s="15">
        <v>540</v>
      </c>
      <c r="Q13" s="14">
        <f t="shared" si="3"/>
        <v>58320</v>
      </c>
      <c r="R13" s="14">
        <v>144</v>
      </c>
      <c r="S13" s="15">
        <v>540</v>
      </c>
      <c r="T13" s="14">
        <f t="shared" si="4"/>
        <v>77760</v>
      </c>
    </row>
    <row r="14" spans="3:20" ht="18" customHeight="1">
      <c r="C14" s="12">
        <v>9</v>
      </c>
      <c r="D14" s="13" t="s">
        <v>42</v>
      </c>
      <c r="E14" s="12" t="s">
        <v>3</v>
      </c>
      <c r="F14" s="14">
        <v>98.9</v>
      </c>
      <c r="G14" s="15">
        <v>975</v>
      </c>
      <c r="H14" s="14">
        <f t="shared" si="0"/>
        <v>96427.5</v>
      </c>
      <c r="I14" s="14">
        <v>125.47600000000001</v>
      </c>
      <c r="J14" s="15">
        <v>975</v>
      </c>
      <c r="K14" s="14">
        <f t="shared" si="1"/>
        <v>122339.1</v>
      </c>
      <c r="L14" s="14">
        <v>157.85000000000002</v>
      </c>
      <c r="M14" s="15">
        <v>975</v>
      </c>
      <c r="N14" s="14">
        <f t="shared" si="2"/>
        <v>153903.75000000003</v>
      </c>
      <c r="O14" s="14">
        <v>205.732</v>
      </c>
      <c r="P14" s="15">
        <v>975</v>
      </c>
      <c r="Q14" s="14">
        <f t="shared" si="3"/>
        <v>200588.7</v>
      </c>
      <c r="R14" s="14">
        <v>252.70400000000001</v>
      </c>
      <c r="S14" s="15">
        <v>975</v>
      </c>
      <c r="T14" s="14">
        <f t="shared" si="4"/>
        <v>246386.4</v>
      </c>
    </row>
    <row r="15" spans="3:20" ht="18" customHeight="1">
      <c r="C15" s="12">
        <v>10</v>
      </c>
      <c r="D15" s="13" t="s">
        <v>43</v>
      </c>
      <c r="E15" s="12" t="s">
        <v>3</v>
      </c>
      <c r="F15" s="14">
        <v>167.333</v>
      </c>
      <c r="G15" s="15">
        <v>975</v>
      </c>
      <c r="H15" s="14">
        <f t="shared" si="0"/>
        <v>163149.67499999999</v>
      </c>
      <c r="I15" s="14">
        <v>213.733</v>
      </c>
      <c r="J15" s="15">
        <v>975</v>
      </c>
      <c r="K15" s="14">
        <f t="shared" si="1"/>
        <v>208389.67500000002</v>
      </c>
      <c r="L15" s="14">
        <v>269.27500000000003</v>
      </c>
      <c r="M15" s="15">
        <v>975</v>
      </c>
      <c r="N15" s="14">
        <f t="shared" si="2"/>
        <v>262543.12500000006</v>
      </c>
      <c r="O15" s="14">
        <v>351.18099999999998</v>
      </c>
      <c r="P15" s="15">
        <v>975</v>
      </c>
      <c r="Q15" s="14">
        <f t="shared" si="3"/>
        <v>342401.47499999998</v>
      </c>
      <c r="R15" s="14">
        <v>431.06700000000006</v>
      </c>
      <c r="S15" s="15">
        <v>975</v>
      </c>
      <c r="T15" s="14">
        <f t="shared" si="4"/>
        <v>420290.32500000007</v>
      </c>
    </row>
    <row r="16" spans="3:20" ht="28.5">
      <c r="C16" s="12">
        <v>11</v>
      </c>
      <c r="D16" s="16" t="s">
        <v>44</v>
      </c>
      <c r="E16" s="12" t="s">
        <v>3</v>
      </c>
      <c r="F16" s="14">
        <v>152.45999999999998</v>
      </c>
      <c r="G16" s="15">
        <v>1560</v>
      </c>
      <c r="H16" s="14">
        <f t="shared" si="0"/>
        <v>237837.59999999998</v>
      </c>
      <c r="I16" s="14">
        <v>204.44399999999999</v>
      </c>
      <c r="J16" s="15">
        <v>1560</v>
      </c>
      <c r="K16" s="14">
        <f t="shared" si="1"/>
        <v>318932.63999999996</v>
      </c>
      <c r="L16" s="14">
        <v>230.56699999999998</v>
      </c>
      <c r="M16" s="15">
        <v>1560</v>
      </c>
      <c r="N16" s="14">
        <f t="shared" si="2"/>
        <v>359684.51999999996</v>
      </c>
      <c r="O16" s="14">
        <v>299.60399999999998</v>
      </c>
      <c r="P16" s="15">
        <v>1560</v>
      </c>
      <c r="Q16" s="14">
        <f t="shared" si="3"/>
        <v>467382.24</v>
      </c>
      <c r="R16" s="14">
        <v>328.39399999999995</v>
      </c>
      <c r="S16" s="15">
        <v>1560</v>
      </c>
      <c r="T16" s="14">
        <f t="shared" si="4"/>
        <v>512294.6399999999</v>
      </c>
    </row>
    <row r="17" spans="3:20" ht="18" customHeight="1">
      <c r="C17" s="12">
        <v>12</v>
      </c>
      <c r="D17" s="13" t="s">
        <v>45</v>
      </c>
      <c r="E17" s="12" t="s">
        <v>3</v>
      </c>
      <c r="F17" s="14">
        <v>3.9E-2</v>
      </c>
      <c r="G17" s="15">
        <v>1800</v>
      </c>
      <c r="H17" s="14">
        <f t="shared" si="0"/>
        <v>70.2</v>
      </c>
      <c r="I17" s="14">
        <v>5.1999999999999998E-2</v>
      </c>
      <c r="J17" s="15">
        <v>1800</v>
      </c>
      <c r="K17" s="14">
        <f t="shared" si="1"/>
        <v>93.6</v>
      </c>
      <c r="L17" s="14">
        <v>6.5000000000000002E-2</v>
      </c>
      <c r="M17" s="15">
        <v>1800</v>
      </c>
      <c r="N17" s="14">
        <f t="shared" si="2"/>
        <v>117</v>
      </c>
      <c r="O17" s="14">
        <v>7.8E-2</v>
      </c>
      <c r="P17" s="15">
        <v>1800</v>
      </c>
      <c r="Q17" s="14">
        <f t="shared" si="3"/>
        <v>140.4</v>
      </c>
      <c r="R17" s="14">
        <v>0.104</v>
      </c>
      <c r="S17" s="15">
        <v>1800</v>
      </c>
      <c r="T17" s="14">
        <f t="shared" si="4"/>
        <v>187.2</v>
      </c>
    </row>
    <row r="18" spans="3:20" ht="18" customHeight="1">
      <c r="C18" s="12">
        <v>13</v>
      </c>
      <c r="D18" s="13" t="s">
        <v>46</v>
      </c>
      <c r="E18" s="12" t="s">
        <v>3</v>
      </c>
      <c r="F18" s="14">
        <v>2.2999999999999998</v>
      </c>
      <c r="G18" s="15">
        <v>1800</v>
      </c>
      <c r="H18" s="14">
        <f t="shared" si="0"/>
        <v>4140</v>
      </c>
      <c r="I18" s="14">
        <v>3.4699999999999998</v>
      </c>
      <c r="J18" s="15">
        <v>1800</v>
      </c>
      <c r="K18" s="14">
        <f t="shared" si="1"/>
        <v>6246</v>
      </c>
      <c r="L18" s="14">
        <v>4.41</v>
      </c>
      <c r="M18" s="15">
        <v>1800</v>
      </c>
      <c r="N18" s="14">
        <f t="shared" si="2"/>
        <v>7938</v>
      </c>
      <c r="O18" s="14">
        <v>6.09</v>
      </c>
      <c r="P18" s="15">
        <v>1800</v>
      </c>
      <c r="Q18" s="14">
        <f t="shared" si="3"/>
        <v>10962</v>
      </c>
      <c r="R18" s="14">
        <v>7.45</v>
      </c>
      <c r="S18" s="15">
        <v>1800</v>
      </c>
      <c r="T18" s="14">
        <f t="shared" si="4"/>
        <v>13410</v>
      </c>
    </row>
    <row r="19" spans="3:20" ht="18" customHeight="1">
      <c r="C19" s="12">
        <v>14</v>
      </c>
      <c r="D19" s="13" t="s">
        <v>47</v>
      </c>
      <c r="E19" s="12" t="s">
        <v>39</v>
      </c>
      <c r="F19" s="14">
        <v>6489.17</v>
      </c>
      <c r="G19" s="15">
        <v>115</v>
      </c>
      <c r="H19" s="14">
        <f t="shared" si="0"/>
        <v>746254.55</v>
      </c>
      <c r="I19" s="14">
        <v>8679.0600000000013</v>
      </c>
      <c r="J19" s="15">
        <v>115</v>
      </c>
      <c r="K19" s="14">
        <f t="shared" si="1"/>
        <v>998091.90000000014</v>
      </c>
      <c r="L19" s="14">
        <v>10898.150000000001</v>
      </c>
      <c r="M19" s="15">
        <v>115</v>
      </c>
      <c r="N19" s="14">
        <f t="shared" si="2"/>
        <v>1253287.2500000002</v>
      </c>
      <c r="O19" s="14">
        <v>14008.25</v>
      </c>
      <c r="P19" s="15">
        <v>115</v>
      </c>
      <c r="Q19" s="14">
        <f t="shared" si="3"/>
        <v>1610948.75</v>
      </c>
      <c r="R19" s="14">
        <v>16841.16</v>
      </c>
      <c r="S19" s="15">
        <v>115</v>
      </c>
      <c r="T19" s="14">
        <f t="shared" si="4"/>
        <v>1936733.4</v>
      </c>
    </row>
    <row r="20" spans="3:20" ht="18" customHeight="1">
      <c r="C20" s="12">
        <v>15</v>
      </c>
      <c r="D20" s="13" t="s">
        <v>48</v>
      </c>
      <c r="E20" s="12" t="s">
        <v>3</v>
      </c>
      <c r="F20" s="14">
        <v>1946.4499999999998</v>
      </c>
      <c r="G20" s="15">
        <v>200</v>
      </c>
      <c r="H20" s="14">
        <f t="shared" si="0"/>
        <v>389289.99999999994</v>
      </c>
      <c r="I20" s="14">
        <v>2865.35</v>
      </c>
      <c r="J20" s="15">
        <v>200</v>
      </c>
      <c r="K20" s="14">
        <f t="shared" si="1"/>
        <v>573070</v>
      </c>
      <c r="L20" s="14">
        <v>3635.85</v>
      </c>
      <c r="M20" s="15">
        <v>200</v>
      </c>
      <c r="N20" s="14">
        <f t="shared" si="2"/>
        <v>727170</v>
      </c>
      <c r="O20" s="14">
        <v>4298.72</v>
      </c>
      <c r="P20" s="15">
        <v>200</v>
      </c>
      <c r="Q20" s="14">
        <f t="shared" si="3"/>
        <v>859744</v>
      </c>
      <c r="R20" s="14">
        <v>4963.59</v>
      </c>
      <c r="S20" s="15">
        <v>200</v>
      </c>
      <c r="T20" s="14">
        <f t="shared" si="4"/>
        <v>992718</v>
      </c>
    </row>
    <row r="21" spans="3:20" ht="18" customHeight="1">
      <c r="C21" s="12">
        <v>16</v>
      </c>
      <c r="D21" s="13" t="s">
        <v>49</v>
      </c>
      <c r="E21" s="12" t="s">
        <v>3</v>
      </c>
      <c r="F21" s="14">
        <v>6.7</v>
      </c>
      <c r="G21" s="15">
        <v>2500</v>
      </c>
      <c r="H21" s="14">
        <f t="shared" si="0"/>
        <v>16750</v>
      </c>
      <c r="I21" s="14">
        <v>9.4</v>
      </c>
      <c r="J21" s="15">
        <v>2500</v>
      </c>
      <c r="K21" s="14">
        <f t="shared" si="1"/>
        <v>23500</v>
      </c>
      <c r="L21" s="14">
        <v>12.1</v>
      </c>
      <c r="M21" s="15">
        <v>2500</v>
      </c>
      <c r="N21" s="14">
        <f t="shared" si="2"/>
        <v>30250</v>
      </c>
      <c r="O21" s="14">
        <v>14.8</v>
      </c>
      <c r="P21" s="15">
        <v>2500</v>
      </c>
      <c r="Q21" s="14">
        <f t="shared" si="3"/>
        <v>37000</v>
      </c>
      <c r="R21" s="14">
        <v>15.5</v>
      </c>
      <c r="S21" s="15">
        <v>2500</v>
      </c>
      <c r="T21" s="14">
        <f t="shared" si="4"/>
        <v>38750</v>
      </c>
    </row>
    <row r="22" spans="3:20" ht="18" customHeight="1">
      <c r="C22" s="12">
        <v>17</v>
      </c>
      <c r="D22" s="13" t="s">
        <v>50</v>
      </c>
      <c r="E22" s="12" t="s">
        <v>3</v>
      </c>
      <c r="F22" s="14">
        <v>14.8</v>
      </c>
      <c r="G22" s="15">
        <v>900</v>
      </c>
      <c r="H22" s="14">
        <f t="shared" si="0"/>
        <v>13320</v>
      </c>
      <c r="I22" s="14">
        <v>18.5</v>
      </c>
      <c r="J22" s="15">
        <v>900</v>
      </c>
      <c r="K22" s="14">
        <f t="shared" si="1"/>
        <v>16650</v>
      </c>
      <c r="L22" s="14">
        <v>22.2</v>
      </c>
      <c r="M22" s="15">
        <v>900</v>
      </c>
      <c r="N22" s="14">
        <f t="shared" si="2"/>
        <v>19980</v>
      </c>
      <c r="O22" s="14">
        <v>29.6</v>
      </c>
      <c r="P22" s="15">
        <v>900</v>
      </c>
      <c r="Q22" s="14">
        <f t="shared" si="3"/>
        <v>26640</v>
      </c>
      <c r="R22" s="14">
        <v>37</v>
      </c>
      <c r="S22" s="15">
        <v>900</v>
      </c>
      <c r="T22" s="14">
        <f t="shared" si="4"/>
        <v>33300</v>
      </c>
    </row>
    <row r="23" spans="3:20" ht="18" customHeight="1">
      <c r="C23" s="12">
        <v>18</v>
      </c>
      <c r="D23" s="13" t="s">
        <v>146</v>
      </c>
      <c r="E23" s="12" t="s">
        <v>3</v>
      </c>
      <c r="F23" s="14">
        <v>4.45</v>
      </c>
      <c r="G23" s="15">
        <v>2200</v>
      </c>
      <c r="H23" s="14">
        <f t="shared" si="0"/>
        <v>9790</v>
      </c>
      <c r="I23" s="14">
        <v>4.45</v>
      </c>
      <c r="J23" s="15">
        <v>2200</v>
      </c>
      <c r="K23" s="14">
        <f t="shared" si="1"/>
        <v>9790</v>
      </c>
      <c r="L23" s="14">
        <v>4.45</v>
      </c>
      <c r="M23" s="15">
        <v>2200</v>
      </c>
      <c r="N23" s="14">
        <f t="shared" si="2"/>
        <v>9790</v>
      </c>
      <c r="O23" s="14">
        <v>5.34</v>
      </c>
      <c r="P23" s="15">
        <v>2200</v>
      </c>
      <c r="Q23" s="14">
        <f t="shared" si="3"/>
        <v>11748</v>
      </c>
      <c r="R23" s="14">
        <v>6.2299999999999995</v>
      </c>
      <c r="S23" s="15">
        <v>2200</v>
      </c>
      <c r="T23" s="14">
        <f t="shared" si="4"/>
        <v>13705.999999999998</v>
      </c>
    </row>
    <row r="24" spans="3:20" ht="18" customHeight="1">
      <c r="C24" s="12">
        <v>19</v>
      </c>
      <c r="D24" s="13" t="s">
        <v>51</v>
      </c>
      <c r="E24" s="12" t="s">
        <v>3</v>
      </c>
      <c r="F24" s="14">
        <v>523.40000000000009</v>
      </c>
      <c r="G24" s="15">
        <v>126.5</v>
      </c>
      <c r="H24" s="14">
        <f t="shared" si="0"/>
        <v>66210.100000000006</v>
      </c>
      <c r="I24" s="14">
        <v>678.3</v>
      </c>
      <c r="J24" s="15">
        <v>126.5</v>
      </c>
      <c r="K24" s="14">
        <f t="shared" si="1"/>
        <v>85804.95</v>
      </c>
      <c r="L24" s="14">
        <v>814.2</v>
      </c>
      <c r="M24" s="15">
        <v>126.5</v>
      </c>
      <c r="N24" s="14">
        <f t="shared" si="2"/>
        <v>102996.3</v>
      </c>
      <c r="O24" s="14">
        <v>1019.2</v>
      </c>
      <c r="P24" s="15">
        <v>126.5</v>
      </c>
      <c r="Q24" s="14">
        <f t="shared" si="3"/>
        <v>128928.8</v>
      </c>
      <c r="R24" s="14">
        <v>1203.3</v>
      </c>
      <c r="S24" s="15">
        <v>126.5</v>
      </c>
      <c r="T24" s="14">
        <f t="shared" si="4"/>
        <v>152217.44999999998</v>
      </c>
    </row>
    <row r="25" spans="3:20" ht="18" customHeight="1">
      <c r="C25" s="12">
        <v>20</v>
      </c>
      <c r="D25" s="13" t="s">
        <v>52</v>
      </c>
      <c r="E25" s="12" t="s">
        <v>3</v>
      </c>
      <c r="F25" s="14">
        <v>1.76</v>
      </c>
      <c r="G25" s="15">
        <v>485</v>
      </c>
      <c r="H25" s="14">
        <f t="shared" si="0"/>
        <v>853.6</v>
      </c>
      <c r="I25" s="14">
        <v>2.2000000000000002</v>
      </c>
      <c r="J25" s="15">
        <v>485</v>
      </c>
      <c r="K25" s="14">
        <f t="shared" si="1"/>
        <v>1067</v>
      </c>
      <c r="L25" s="14">
        <v>2.75</v>
      </c>
      <c r="M25" s="15">
        <v>485</v>
      </c>
      <c r="N25" s="14">
        <f t="shared" si="2"/>
        <v>1333.75</v>
      </c>
      <c r="O25" s="14">
        <v>3.3</v>
      </c>
      <c r="P25" s="15">
        <v>485</v>
      </c>
      <c r="Q25" s="14">
        <f t="shared" si="3"/>
        <v>1600.5</v>
      </c>
      <c r="R25" s="14">
        <v>4.4000000000000004</v>
      </c>
      <c r="S25" s="15">
        <v>485</v>
      </c>
      <c r="T25" s="14">
        <f t="shared" si="4"/>
        <v>2134</v>
      </c>
    </row>
    <row r="26" spans="3:20" ht="18" customHeight="1">
      <c r="C26" s="12">
        <v>21</v>
      </c>
      <c r="D26" s="13" t="s">
        <v>53</v>
      </c>
      <c r="E26" s="12" t="s">
        <v>3</v>
      </c>
      <c r="F26" s="14">
        <v>1304.654</v>
      </c>
      <c r="G26" s="15">
        <v>175</v>
      </c>
      <c r="H26" s="14">
        <f t="shared" si="0"/>
        <v>228314.45</v>
      </c>
      <c r="I26" s="14">
        <v>1789.4159999999999</v>
      </c>
      <c r="J26" s="15">
        <v>175</v>
      </c>
      <c r="K26" s="14">
        <f t="shared" si="1"/>
        <v>313147.8</v>
      </c>
      <c r="L26" s="14">
        <v>2192.2780000000002</v>
      </c>
      <c r="M26" s="15">
        <v>175</v>
      </c>
      <c r="N26" s="14">
        <f t="shared" si="2"/>
        <v>383648.65</v>
      </c>
      <c r="O26" s="14">
        <v>2785.6810000000005</v>
      </c>
      <c r="P26" s="15">
        <v>175</v>
      </c>
      <c r="Q26" s="14">
        <f t="shared" si="3"/>
        <v>487494.1750000001</v>
      </c>
      <c r="R26" s="14">
        <v>3297.3449999999998</v>
      </c>
      <c r="S26" s="15">
        <v>175</v>
      </c>
      <c r="T26" s="14">
        <f t="shared" si="4"/>
        <v>577035.375</v>
      </c>
    </row>
    <row r="27" spans="3:20" ht="18" customHeight="1">
      <c r="C27" s="12">
        <v>22</v>
      </c>
      <c r="D27" s="13" t="s">
        <v>54</v>
      </c>
      <c r="E27" s="12" t="s">
        <v>3</v>
      </c>
      <c r="F27" s="14">
        <v>35</v>
      </c>
      <c r="G27" s="15">
        <v>610</v>
      </c>
      <c r="H27" s="14">
        <f t="shared" si="0"/>
        <v>21350</v>
      </c>
      <c r="I27" s="14">
        <v>50</v>
      </c>
      <c r="J27" s="15">
        <v>610</v>
      </c>
      <c r="K27" s="14">
        <f t="shared" si="1"/>
        <v>30500</v>
      </c>
      <c r="L27" s="14">
        <v>60</v>
      </c>
      <c r="M27" s="15">
        <v>610</v>
      </c>
      <c r="N27" s="14">
        <f t="shared" si="2"/>
        <v>36600</v>
      </c>
      <c r="O27" s="14">
        <v>75</v>
      </c>
      <c r="P27" s="15">
        <v>610</v>
      </c>
      <c r="Q27" s="14">
        <f t="shared" si="3"/>
        <v>45750</v>
      </c>
      <c r="R27" s="14">
        <v>100</v>
      </c>
      <c r="S27" s="15">
        <v>610</v>
      </c>
      <c r="T27" s="14">
        <f t="shared" si="4"/>
        <v>61000</v>
      </c>
    </row>
    <row r="28" spans="3:20" ht="18" customHeight="1">
      <c r="C28" s="12">
        <v>23</v>
      </c>
      <c r="D28" s="13" t="s">
        <v>55</v>
      </c>
      <c r="E28" s="12" t="s">
        <v>3</v>
      </c>
      <c r="F28" s="14">
        <v>32.896000000000001</v>
      </c>
      <c r="G28" s="15">
        <v>1660</v>
      </c>
      <c r="H28" s="14">
        <f t="shared" si="0"/>
        <v>54607.360000000001</v>
      </c>
      <c r="I28" s="14">
        <v>41.59</v>
      </c>
      <c r="J28" s="15">
        <v>1660</v>
      </c>
      <c r="K28" s="14">
        <f t="shared" si="1"/>
        <v>69039.400000000009</v>
      </c>
      <c r="L28" s="14">
        <v>52.019999999999996</v>
      </c>
      <c r="M28" s="15">
        <v>1660</v>
      </c>
      <c r="N28" s="14">
        <f t="shared" si="2"/>
        <v>86353.2</v>
      </c>
      <c r="O28" s="14">
        <v>67.790000000000006</v>
      </c>
      <c r="P28" s="15">
        <v>1660</v>
      </c>
      <c r="Q28" s="14">
        <f t="shared" si="3"/>
        <v>112531.40000000001</v>
      </c>
      <c r="R28" s="14">
        <v>83.089999999999989</v>
      </c>
      <c r="S28" s="15">
        <v>1660</v>
      </c>
      <c r="T28" s="14">
        <f t="shared" si="4"/>
        <v>137929.4</v>
      </c>
    </row>
    <row r="29" spans="3:20" ht="18" customHeight="1">
      <c r="C29" s="12">
        <v>24</v>
      </c>
      <c r="D29" s="13" t="s">
        <v>56</v>
      </c>
      <c r="E29" s="12" t="s">
        <v>3</v>
      </c>
      <c r="F29" s="14">
        <v>2.16</v>
      </c>
      <c r="G29" s="15">
        <v>260</v>
      </c>
      <c r="H29" s="14">
        <f t="shared" si="0"/>
        <v>561.6</v>
      </c>
      <c r="I29" s="14">
        <v>2.79</v>
      </c>
      <c r="J29" s="15">
        <v>260</v>
      </c>
      <c r="K29" s="14">
        <f t="shared" si="1"/>
        <v>725.4</v>
      </c>
      <c r="L29" s="14">
        <v>3.4199999999999995</v>
      </c>
      <c r="M29" s="15">
        <v>260</v>
      </c>
      <c r="N29" s="14">
        <f t="shared" si="2"/>
        <v>889.19999999999982</v>
      </c>
      <c r="O29" s="14">
        <v>4.5600000000000005</v>
      </c>
      <c r="P29" s="15">
        <v>260</v>
      </c>
      <c r="Q29" s="14">
        <f t="shared" si="3"/>
        <v>1185.6000000000001</v>
      </c>
      <c r="R29" s="14">
        <v>5.6999999999999993</v>
      </c>
      <c r="S29" s="15">
        <v>260</v>
      </c>
      <c r="T29" s="14">
        <f t="shared" si="4"/>
        <v>1481.9999999999998</v>
      </c>
    </row>
    <row r="30" spans="3:20" ht="18" customHeight="1">
      <c r="C30" s="12">
        <v>25</v>
      </c>
      <c r="D30" s="13" t="s">
        <v>57</v>
      </c>
      <c r="E30" s="12" t="s">
        <v>3</v>
      </c>
      <c r="F30" s="14">
        <v>318.60000000000002</v>
      </c>
      <c r="G30" s="15">
        <v>1250</v>
      </c>
      <c r="H30" s="14">
        <f t="shared" si="0"/>
        <v>398250</v>
      </c>
      <c r="I30" s="14">
        <v>445</v>
      </c>
      <c r="J30" s="15">
        <v>1250</v>
      </c>
      <c r="K30" s="14">
        <f t="shared" si="1"/>
        <v>556250</v>
      </c>
      <c r="L30" s="14">
        <v>563</v>
      </c>
      <c r="M30" s="15">
        <v>1250</v>
      </c>
      <c r="N30" s="14">
        <f t="shared" si="2"/>
        <v>703750</v>
      </c>
      <c r="O30" s="14">
        <v>708</v>
      </c>
      <c r="P30" s="15">
        <v>1250</v>
      </c>
      <c r="Q30" s="14">
        <f t="shared" si="3"/>
        <v>885000</v>
      </c>
      <c r="R30" s="14">
        <v>818</v>
      </c>
      <c r="S30" s="15">
        <v>1250</v>
      </c>
      <c r="T30" s="14">
        <f t="shared" si="4"/>
        <v>1022500</v>
      </c>
    </row>
    <row r="31" spans="3:20" ht="18" customHeight="1">
      <c r="C31" s="12">
        <v>26</v>
      </c>
      <c r="D31" s="13" t="s">
        <v>58</v>
      </c>
      <c r="E31" s="12" t="s">
        <v>3</v>
      </c>
      <c r="F31" s="14">
        <v>0.35199999999999998</v>
      </c>
      <c r="G31" s="15">
        <v>555</v>
      </c>
      <c r="H31" s="14">
        <f t="shared" si="0"/>
        <v>195.35999999999999</v>
      </c>
      <c r="I31" s="14">
        <v>0.43999999999999995</v>
      </c>
      <c r="J31" s="15">
        <v>555</v>
      </c>
      <c r="K31" s="14">
        <f t="shared" si="1"/>
        <v>244.19999999999996</v>
      </c>
      <c r="L31" s="14">
        <v>0.54999999999999993</v>
      </c>
      <c r="M31" s="15">
        <v>555</v>
      </c>
      <c r="N31" s="14">
        <f t="shared" si="2"/>
        <v>305.24999999999994</v>
      </c>
      <c r="O31" s="14">
        <v>0.65999999999999992</v>
      </c>
      <c r="P31" s="15">
        <v>555</v>
      </c>
      <c r="Q31" s="14">
        <f t="shared" si="3"/>
        <v>366.29999999999995</v>
      </c>
      <c r="R31" s="14">
        <v>0.87999999999999989</v>
      </c>
      <c r="S31" s="15">
        <v>555</v>
      </c>
      <c r="T31" s="14">
        <f t="shared" si="4"/>
        <v>488.39999999999992</v>
      </c>
    </row>
    <row r="32" spans="3:20" ht="28.5">
      <c r="C32" s="12">
        <v>27</v>
      </c>
      <c r="D32" s="16" t="s">
        <v>59</v>
      </c>
      <c r="E32" s="12" t="s">
        <v>3</v>
      </c>
      <c r="F32" s="14">
        <v>16</v>
      </c>
      <c r="G32" s="15">
        <v>1735</v>
      </c>
      <c r="H32" s="14">
        <f t="shared" si="0"/>
        <v>27760</v>
      </c>
      <c r="I32" s="14">
        <v>40</v>
      </c>
      <c r="J32" s="15">
        <v>1735</v>
      </c>
      <c r="K32" s="14">
        <f t="shared" si="1"/>
        <v>69400</v>
      </c>
      <c r="L32" s="14">
        <v>40</v>
      </c>
      <c r="M32" s="15">
        <v>1735</v>
      </c>
      <c r="N32" s="14">
        <f t="shared" si="2"/>
        <v>69400</v>
      </c>
      <c r="O32" s="14">
        <v>40</v>
      </c>
      <c r="P32" s="15">
        <v>1735</v>
      </c>
      <c r="Q32" s="14">
        <f t="shared" si="3"/>
        <v>69400</v>
      </c>
      <c r="R32" s="14">
        <v>48</v>
      </c>
      <c r="S32" s="15">
        <v>1735</v>
      </c>
      <c r="T32" s="14">
        <f t="shared" si="4"/>
        <v>83280</v>
      </c>
    </row>
    <row r="33" spans="3:20" ht="18" customHeight="1">
      <c r="C33" s="12">
        <v>28</v>
      </c>
      <c r="D33" s="13" t="s">
        <v>60</v>
      </c>
      <c r="E33" s="12" t="s">
        <v>3</v>
      </c>
      <c r="F33" s="14">
        <v>20.560000000000002</v>
      </c>
      <c r="G33" s="15">
        <v>1290</v>
      </c>
      <c r="H33" s="14">
        <f t="shared" si="0"/>
        <v>26522.400000000001</v>
      </c>
      <c r="I33" s="14">
        <v>25.7</v>
      </c>
      <c r="J33" s="15">
        <v>1290</v>
      </c>
      <c r="K33" s="14">
        <f t="shared" si="1"/>
        <v>33153</v>
      </c>
      <c r="L33" s="14">
        <v>30.84</v>
      </c>
      <c r="M33" s="15">
        <v>1290</v>
      </c>
      <c r="N33" s="14">
        <f t="shared" si="2"/>
        <v>39783.599999999999</v>
      </c>
      <c r="O33" s="14">
        <v>41.120000000000005</v>
      </c>
      <c r="P33" s="15">
        <v>1290</v>
      </c>
      <c r="Q33" s="14">
        <f t="shared" si="3"/>
        <v>53044.800000000003</v>
      </c>
      <c r="R33" s="14">
        <v>51.4</v>
      </c>
      <c r="S33" s="15">
        <v>1290</v>
      </c>
      <c r="T33" s="14">
        <f t="shared" si="4"/>
        <v>66306</v>
      </c>
    </row>
    <row r="34" spans="3:20" ht="18" customHeight="1">
      <c r="C34" s="12">
        <v>29</v>
      </c>
      <c r="D34" s="13" t="s">
        <v>61</v>
      </c>
      <c r="E34" s="12" t="s">
        <v>3</v>
      </c>
      <c r="F34" s="14">
        <v>38</v>
      </c>
      <c r="G34" s="15">
        <v>220</v>
      </c>
      <c r="H34" s="14">
        <f t="shared" si="0"/>
        <v>8360</v>
      </c>
      <c r="I34" s="14">
        <v>48</v>
      </c>
      <c r="J34" s="15">
        <v>220</v>
      </c>
      <c r="K34" s="14">
        <f t="shared" si="1"/>
        <v>10560</v>
      </c>
      <c r="L34" s="14">
        <v>60</v>
      </c>
      <c r="M34" s="15">
        <v>220</v>
      </c>
      <c r="N34" s="14">
        <f t="shared" si="2"/>
        <v>13200</v>
      </c>
      <c r="O34" s="14">
        <v>75</v>
      </c>
      <c r="P34" s="15">
        <v>220</v>
      </c>
      <c r="Q34" s="14">
        <f t="shared" si="3"/>
        <v>16500</v>
      </c>
      <c r="R34" s="14">
        <v>87</v>
      </c>
      <c r="S34" s="15">
        <v>220</v>
      </c>
      <c r="T34" s="14">
        <f t="shared" si="4"/>
        <v>19140</v>
      </c>
    </row>
    <row r="35" spans="3:20" ht="18" customHeight="1">
      <c r="C35" s="12">
        <v>30</v>
      </c>
      <c r="D35" s="13" t="s">
        <v>62</v>
      </c>
      <c r="E35" s="12" t="s">
        <v>3</v>
      </c>
      <c r="F35" s="14">
        <v>47</v>
      </c>
      <c r="G35" s="15">
        <v>975</v>
      </c>
      <c r="H35" s="14">
        <f t="shared" si="0"/>
        <v>45825</v>
      </c>
      <c r="I35" s="14">
        <v>66</v>
      </c>
      <c r="J35" s="15">
        <v>975</v>
      </c>
      <c r="K35" s="14">
        <f t="shared" si="1"/>
        <v>64350</v>
      </c>
      <c r="L35" s="14">
        <v>80</v>
      </c>
      <c r="M35" s="15">
        <v>975</v>
      </c>
      <c r="N35" s="14">
        <f t="shared" si="2"/>
        <v>78000</v>
      </c>
      <c r="O35" s="14">
        <v>99</v>
      </c>
      <c r="P35" s="15">
        <v>975</v>
      </c>
      <c r="Q35" s="14">
        <f t="shared" si="3"/>
        <v>96525</v>
      </c>
      <c r="R35" s="14">
        <v>124</v>
      </c>
      <c r="S35" s="15">
        <v>975</v>
      </c>
      <c r="T35" s="14">
        <f t="shared" si="4"/>
        <v>120900</v>
      </c>
    </row>
    <row r="36" spans="3:20" ht="18" customHeight="1">
      <c r="C36" s="12">
        <v>31</v>
      </c>
      <c r="D36" s="13" t="s">
        <v>63</v>
      </c>
      <c r="E36" s="12" t="s">
        <v>3</v>
      </c>
      <c r="F36" s="14">
        <v>547.79999999999995</v>
      </c>
      <c r="G36" s="15">
        <v>360</v>
      </c>
      <c r="H36" s="14">
        <f t="shared" si="0"/>
        <v>197207.99999999997</v>
      </c>
      <c r="I36" s="14">
        <v>711</v>
      </c>
      <c r="J36" s="15">
        <v>360</v>
      </c>
      <c r="K36" s="14">
        <f t="shared" si="1"/>
        <v>255960</v>
      </c>
      <c r="L36" s="14">
        <v>878</v>
      </c>
      <c r="M36" s="15">
        <v>360</v>
      </c>
      <c r="N36" s="14">
        <f t="shared" si="2"/>
        <v>316080</v>
      </c>
      <c r="O36" s="14">
        <v>1135</v>
      </c>
      <c r="P36" s="15">
        <v>360</v>
      </c>
      <c r="Q36" s="14">
        <f t="shared" si="3"/>
        <v>408600</v>
      </c>
      <c r="R36" s="14">
        <v>1337</v>
      </c>
      <c r="S36" s="15">
        <v>360</v>
      </c>
      <c r="T36" s="14">
        <f t="shared" si="4"/>
        <v>481320</v>
      </c>
    </row>
    <row r="37" spans="3:20" ht="18" customHeight="1">
      <c r="C37" s="12">
        <v>32</v>
      </c>
      <c r="D37" s="13" t="s">
        <v>64</v>
      </c>
      <c r="E37" s="12" t="s">
        <v>3</v>
      </c>
      <c r="F37" s="14">
        <v>3277.3630000000003</v>
      </c>
      <c r="G37" s="15">
        <v>34.5</v>
      </c>
      <c r="H37" s="14">
        <f t="shared" si="0"/>
        <v>113069.02350000001</v>
      </c>
      <c r="I37" s="14">
        <v>4313.2519999999995</v>
      </c>
      <c r="J37" s="15">
        <v>34.5</v>
      </c>
      <c r="K37" s="14">
        <f t="shared" si="1"/>
        <v>148807.19399999999</v>
      </c>
      <c r="L37" s="14">
        <v>5441.433</v>
      </c>
      <c r="M37" s="15">
        <v>34.5</v>
      </c>
      <c r="N37" s="14">
        <f t="shared" si="2"/>
        <v>187729.43849999999</v>
      </c>
      <c r="O37" s="14">
        <v>6833.1739999999991</v>
      </c>
      <c r="P37" s="15">
        <v>34.5</v>
      </c>
      <c r="Q37" s="14">
        <f t="shared" si="3"/>
        <v>235744.50299999997</v>
      </c>
      <c r="R37" s="14">
        <v>8209.4849999999988</v>
      </c>
      <c r="S37" s="15">
        <v>34.5</v>
      </c>
      <c r="T37" s="14">
        <f t="shared" si="4"/>
        <v>283227.23249999998</v>
      </c>
    </row>
    <row r="38" spans="3:20" ht="18" customHeight="1">
      <c r="C38" s="12">
        <v>33</v>
      </c>
      <c r="D38" s="13" t="s">
        <v>65</v>
      </c>
      <c r="E38" s="12" t="s">
        <v>3</v>
      </c>
      <c r="F38" s="14">
        <v>280</v>
      </c>
      <c r="G38" s="15">
        <v>230</v>
      </c>
      <c r="H38" s="14">
        <f t="shared" si="0"/>
        <v>64400</v>
      </c>
      <c r="I38" s="14">
        <v>400</v>
      </c>
      <c r="J38" s="15">
        <v>230</v>
      </c>
      <c r="K38" s="14">
        <f t="shared" si="1"/>
        <v>92000</v>
      </c>
      <c r="L38" s="14">
        <v>560</v>
      </c>
      <c r="M38" s="15">
        <v>230</v>
      </c>
      <c r="N38" s="14">
        <f t="shared" si="2"/>
        <v>128800</v>
      </c>
      <c r="O38" s="14">
        <v>780</v>
      </c>
      <c r="P38" s="15">
        <v>230</v>
      </c>
      <c r="Q38" s="14">
        <f t="shared" si="3"/>
        <v>179400</v>
      </c>
      <c r="R38" s="14">
        <v>1020</v>
      </c>
      <c r="S38" s="15">
        <v>230</v>
      </c>
      <c r="T38" s="14">
        <f t="shared" si="4"/>
        <v>234600</v>
      </c>
    </row>
    <row r="39" spans="3:20" ht="18" customHeight="1">
      <c r="C39" s="12">
        <v>34</v>
      </c>
      <c r="D39" s="13" t="s">
        <v>66</v>
      </c>
      <c r="E39" s="12" t="s">
        <v>3</v>
      </c>
      <c r="F39" s="14">
        <v>9</v>
      </c>
      <c r="G39" s="15">
        <v>450</v>
      </c>
      <c r="H39" s="14">
        <f t="shared" si="0"/>
        <v>4050</v>
      </c>
      <c r="I39" s="14">
        <v>12</v>
      </c>
      <c r="J39" s="15">
        <v>450</v>
      </c>
      <c r="K39" s="14">
        <f t="shared" si="1"/>
        <v>5400</v>
      </c>
      <c r="L39" s="14">
        <v>15</v>
      </c>
      <c r="M39" s="15">
        <v>450</v>
      </c>
      <c r="N39" s="14">
        <f t="shared" si="2"/>
        <v>6750</v>
      </c>
      <c r="O39" s="14">
        <v>18</v>
      </c>
      <c r="P39" s="15">
        <v>450</v>
      </c>
      <c r="Q39" s="14">
        <f t="shared" si="3"/>
        <v>8100</v>
      </c>
      <c r="R39" s="14">
        <v>18</v>
      </c>
      <c r="S39" s="15">
        <v>450</v>
      </c>
      <c r="T39" s="14">
        <f t="shared" si="4"/>
        <v>8100</v>
      </c>
    </row>
    <row r="40" spans="3:20" ht="18" customHeight="1">
      <c r="C40" s="12">
        <v>35</v>
      </c>
      <c r="D40" s="13" t="s">
        <v>67</v>
      </c>
      <c r="E40" s="12" t="s">
        <v>3</v>
      </c>
      <c r="F40" s="14">
        <v>450.726</v>
      </c>
      <c r="G40" s="15">
        <v>50</v>
      </c>
      <c r="H40" s="14">
        <f t="shared" si="0"/>
        <v>22536.3</v>
      </c>
      <c r="I40" s="14">
        <v>568.44000000000005</v>
      </c>
      <c r="J40" s="15">
        <v>50</v>
      </c>
      <c r="K40" s="14">
        <f t="shared" si="1"/>
        <v>28422.000000000004</v>
      </c>
      <c r="L40" s="14">
        <v>679.89</v>
      </c>
      <c r="M40" s="15">
        <v>50</v>
      </c>
      <c r="N40" s="14">
        <f t="shared" si="2"/>
        <v>33994.5</v>
      </c>
      <c r="O40" s="14">
        <v>825.67000000000007</v>
      </c>
      <c r="P40" s="15">
        <v>50</v>
      </c>
      <c r="Q40" s="14">
        <f t="shared" si="3"/>
        <v>41283.5</v>
      </c>
      <c r="R40" s="14">
        <v>987.73</v>
      </c>
      <c r="S40" s="15">
        <v>50</v>
      </c>
      <c r="T40" s="14">
        <f t="shared" si="4"/>
        <v>49386.5</v>
      </c>
    </row>
    <row r="41" spans="3:20" ht="18" customHeight="1">
      <c r="C41" s="12">
        <v>36</v>
      </c>
      <c r="D41" s="13" t="s">
        <v>68</v>
      </c>
      <c r="E41" s="12" t="s">
        <v>3</v>
      </c>
      <c r="F41" s="14">
        <v>21</v>
      </c>
      <c r="G41" s="15">
        <v>850</v>
      </c>
      <c r="H41" s="14">
        <f t="shared" si="0"/>
        <v>17850</v>
      </c>
      <c r="I41" s="14">
        <v>30</v>
      </c>
      <c r="J41" s="15">
        <v>850</v>
      </c>
      <c r="K41" s="14">
        <f t="shared" si="1"/>
        <v>25500</v>
      </c>
      <c r="L41" s="14">
        <v>36</v>
      </c>
      <c r="M41" s="15">
        <v>850</v>
      </c>
      <c r="N41" s="14">
        <f t="shared" si="2"/>
        <v>30600</v>
      </c>
      <c r="O41" s="14">
        <v>45</v>
      </c>
      <c r="P41" s="15">
        <v>850</v>
      </c>
      <c r="Q41" s="14">
        <f t="shared" si="3"/>
        <v>38250</v>
      </c>
      <c r="R41" s="14">
        <v>60</v>
      </c>
      <c r="S41" s="15">
        <v>850</v>
      </c>
      <c r="T41" s="14">
        <f t="shared" si="4"/>
        <v>51000</v>
      </c>
    </row>
    <row r="42" spans="3:20" ht="18" customHeight="1">
      <c r="C42" s="12">
        <v>37</v>
      </c>
      <c r="D42" s="13" t="s">
        <v>69</v>
      </c>
      <c r="E42" s="12" t="s">
        <v>3</v>
      </c>
      <c r="F42" s="14">
        <v>99.096000000000004</v>
      </c>
      <c r="G42" s="15">
        <v>700</v>
      </c>
      <c r="H42" s="14">
        <f t="shared" si="0"/>
        <v>69367.199999999997</v>
      </c>
      <c r="I42" s="14">
        <v>126.53999999999999</v>
      </c>
      <c r="J42" s="15">
        <v>700</v>
      </c>
      <c r="K42" s="14">
        <f t="shared" si="1"/>
        <v>88578</v>
      </c>
      <c r="L42" s="14">
        <v>158.26999999999998</v>
      </c>
      <c r="M42" s="15">
        <v>700</v>
      </c>
      <c r="N42" s="14">
        <f t="shared" si="2"/>
        <v>110788.99999999999</v>
      </c>
      <c r="O42" s="14">
        <v>207.42999999999998</v>
      </c>
      <c r="P42" s="15">
        <v>700</v>
      </c>
      <c r="Q42" s="14">
        <f t="shared" si="3"/>
        <v>145200.99999999997</v>
      </c>
      <c r="R42" s="14">
        <v>255.3</v>
      </c>
      <c r="S42" s="15">
        <v>700</v>
      </c>
      <c r="T42" s="14">
        <f t="shared" si="4"/>
        <v>178710</v>
      </c>
    </row>
    <row r="43" spans="3:20">
      <c r="C43" s="13"/>
      <c r="D43" s="13" t="s">
        <v>289</v>
      </c>
      <c r="E43" s="12"/>
      <c r="F43" s="13"/>
      <c r="G43" s="13"/>
      <c r="H43" s="14">
        <f>SUM(H6:H42)</f>
        <v>4191680.3185000005</v>
      </c>
      <c r="I43" s="13"/>
      <c r="J43" s="13"/>
      <c r="K43" s="14">
        <f>SUM(K6:K42)</f>
        <v>5702788.6390000014</v>
      </c>
      <c r="L43" s="13"/>
      <c r="M43" s="13"/>
      <c r="N43" s="14">
        <f>SUM(N6:N42)</f>
        <v>7040372.983500001</v>
      </c>
      <c r="O43" s="13"/>
      <c r="P43" s="13"/>
      <c r="Q43" s="14">
        <f>SUM(Q6:Q42)</f>
        <v>8964678.402999999</v>
      </c>
      <c r="R43" s="13"/>
      <c r="S43" s="13"/>
      <c r="T43" s="14">
        <f>SUM(T6:T42)</f>
        <v>10784904.442500003</v>
      </c>
    </row>
  </sheetData>
  <mergeCells count="8">
    <mergeCell ref="L4:N4"/>
    <mergeCell ref="O4:Q4"/>
    <mergeCell ref="R4:T4"/>
    <mergeCell ref="D4:D5"/>
    <mergeCell ref="C4:C5"/>
    <mergeCell ref="E4:E5"/>
    <mergeCell ref="F4:H4"/>
    <mergeCell ref="I4:K4"/>
  </mergeCells>
  <pageMargins left="0.25" right="0" top="0.5" bottom="0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D3:U24"/>
  <sheetViews>
    <sheetView topLeftCell="C1" workbookViewId="0">
      <selection activeCell="E24" sqref="E24"/>
    </sheetView>
  </sheetViews>
  <sheetFormatPr defaultRowHeight="14.25"/>
  <cols>
    <col min="1" max="3" width="9.140625" style="1"/>
    <col min="4" max="4" width="4.85546875" style="1" customWidth="1"/>
    <col min="5" max="5" width="28.7109375" style="1" bestFit="1" customWidth="1"/>
    <col min="6" max="6" width="6.140625" style="24" customWidth="1"/>
    <col min="7" max="7" width="10.140625" style="1" customWidth="1"/>
    <col min="8" max="8" width="10.140625" style="1" hidden="1" customWidth="1"/>
    <col min="9" max="9" width="14.140625" style="1" customWidth="1"/>
    <col min="10" max="10" width="10.140625" style="1" customWidth="1"/>
    <col min="11" max="11" width="10.140625" style="1" hidden="1" customWidth="1"/>
    <col min="12" max="12" width="13.7109375" style="1" customWidth="1"/>
    <col min="13" max="13" width="10.140625" style="1" customWidth="1"/>
    <col min="14" max="14" width="10.140625" style="1" hidden="1" customWidth="1"/>
    <col min="15" max="15" width="13.140625" style="1" customWidth="1"/>
    <col min="16" max="16" width="10.140625" style="1" customWidth="1"/>
    <col min="17" max="17" width="9.7109375" style="1" hidden="1" customWidth="1"/>
    <col min="18" max="18" width="12" style="1" customWidth="1"/>
    <col min="19" max="19" width="10.140625" style="1" customWidth="1"/>
    <col min="20" max="20" width="0" style="1" hidden="1" customWidth="1"/>
    <col min="21" max="21" width="13.5703125" style="1" customWidth="1"/>
    <col min="22" max="16384" width="9.140625" style="1"/>
  </cols>
  <sheetData>
    <row r="3" spans="4:21" ht="15.75">
      <c r="D3" s="18" t="s">
        <v>258</v>
      </c>
    </row>
    <row r="4" spans="4:21">
      <c r="D4" s="1" t="s">
        <v>244</v>
      </c>
    </row>
    <row r="5" spans="4:21" ht="28.5" customHeight="1">
      <c r="D5" s="83" t="s">
        <v>0</v>
      </c>
      <c r="E5" s="76" t="s">
        <v>1</v>
      </c>
      <c r="F5" s="76" t="s">
        <v>2</v>
      </c>
      <c r="G5" s="73" t="s">
        <v>119</v>
      </c>
      <c r="H5" s="74"/>
      <c r="I5" s="75"/>
      <c r="J5" s="73" t="s">
        <v>120</v>
      </c>
      <c r="K5" s="74"/>
      <c r="L5" s="75"/>
      <c r="M5" s="73" t="s">
        <v>121</v>
      </c>
      <c r="N5" s="74"/>
      <c r="O5" s="75"/>
      <c r="P5" s="73" t="s">
        <v>122</v>
      </c>
      <c r="Q5" s="74"/>
      <c r="R5" s="75"/>
      <c r="S5" s="73" t="s">
        <v>251</v>
      </c>
      <c r="T5" s="74"/>
      <c r="U5" s="75"/>
    </row>
    <row r="6" spans="4:21" ht="29.25" customHeight="1">
      <c r="D6" s="85"/>
      <c r="E6" s="77"/>
      <c r="F6" s="77"/>
      <c r="G6" s="22" t="s">
        <v>112</v>
      </c>
      <c r="H6" s="41" t="s">
        <v>247</v>
      </c>
      <c r="I6" s="40" t="s">
        <v>246</v>
      </c>
      <c r="J6" s="22" t="s">
        <v>112</v>
      </c>
      <c r="K6" s="41" t="s">
        <v>247</v>
      </c>
      <c r="L6" s="40" t="s">
        <v>246</v>
      </c>
      <c r="M6" s="22" t="s">
        <v>112</v>
      </c>
      <c r="N6" s="41" t="s">
        <v>247</v>
      </c>
      <c r="O6" s="40" t="s">
        <v>246</v>
      </c>
      <c r="P6" s="22" t="s">
        <v>112</v>
      </c>
      <c r="Q6" s="41" t="s">
        <v>247</v>
      </c>
      <c r="R6" s="40" t="s">
        <v>246</v>
      </c>
      <c r="S6" s="22" t="s">
        <v>112</v>
      </c>
      <c r="T6" s="41" t="s">
        <v>247</v>
      </c>
      <c r="U6" s="40" t="s">
        <v>246</v>
      </c>
    </row>
    <row r="7" spans="4:21" ht="24.95" customHeight="1">
      <c r="D7" s="12">
        <v>1</v>
      </c>
      <c r="E7" s="13" t="s">
        <v>12</v>
      </c>
      <c r="F7" s="12" t="s">
        <v>3</v>
      </c>
      <c r="G7" s="15">
        <v>1200</v>
      </c>
      <c r="H7" s="15">
        <v>3500</v>
      </c>
      <c r="I7" s="15">
        <f>+(G7*H7)</f>
        <v>4200000</v>
      </c>
      <c r="J7" s="15">
        <v>1600</v>
      </c>
      <c r="K7" s="15">
        <v>3500</v>
      </c>
      <c r="L7" s="15">
        <f>+(J7*K7)</f>
        <v>5600000</v>
      </c>
      <c r="M7" s="15">
        <v>2000</v>
      </c>
      <c r="N7" s="15">
        <v>3500</v>
      </c>
      <c r="O7" s="15">
        <f>+(M7*N7)</f>
        <v>7000000</v>
      </c>
      <c r="P7" s="15">
        <v>2400</v>
      </c>
      <c r="Q7" s="15">
        <v>3500</v>
      </c>
      <c r="R7" s="15">
        <f>+(P7*Q7)</f>
        <v>8400000</v>
      </c>
      <c r="S7" s="15">
        <v>2400</v>
      </c>
      <c r="T7" s="15">
        <v>3500</v>
      </c>
      <c r="U7" s="15">
        <f>+(S7*T7)</f>
        <v>8400000</v>
      </c>
    </row>
    <row r="8" spans="4:21" ht="24.95" customHeight="1">
      <c r="D8" s="12">
        <v>2</v>
      </c>
      <c r="E8" s="13" t="s">
        <v>147</v>
      </c>
      <c r="F8" s="12" t="s">
        <v>3</v>
      </c>
      <c r="G8" s="15">
        <v>9849.34</v>
      </c>
      <c r="H8" s="15">
        <v>1550</v>
      </c>
      <c r="I8" s="15">
        <f t="shared" ref="I8:I23" si="0">+(G8*H8)</f>
        <v>15266477</v>
      </c>
      <c r="J8" s="15">
        <v>11008.09</v>
      </c>
      <c r="K8" s="15">
        <v>1550</v>
      </c>
      <c r="L8" s="15">
        <f t="shared" ref="L8:L23" si="1">+(J8*K8)</f>
        <v>17062539.5</v>
      </c>
      <c r="M8" s="15">
        <v>11877.15</v>
      </c>
      <c r="N8" s="15">
        <v>1550</v>
      </c>
      <c r="O8" s="15">
        <f t="shared" ref="O8:O23" si="2">+(M8*N8)</f>
        <v>18409582.5</v>
      </c>
      <c r="P8" s="15">
        <v>12746.21</v>
      </c>
      <c r="Q8" s="15">
        <v>1550</v>
      </c>
      <c r="R8" s="15">
        <f t="shared" ref="R8:R23" si="3">+(P8*Q8)</f>
        <v>19756625.5</v>
      </c>
      <c r="S8" s="15">
        <v>14484.329999999998</v>
      </c>
      <c r="T8" s="15">
        <v>1550</v>
      </c>
      <c r="U8" s="15">
        <f t="shared" ref="U8:U23" si="4">+(S8*T8)</f>
        <v>22450711.499999996</v>
      </c>
    </row>
    <row r="9" spans="4:21" ht="24.95" customHeight="1">
      <c r="D9" s="12">
        <v>3</v>
      </c>
      <c r="E9" s="13" t="s">
        <v>148</v>
      </c>
      <c r="F9" s="12" t="s">
        <v>3</v>
      </c>
      <c r="G9" s="15">
        <v>1166</v>
      </c>
      <c r="H9" s="15">
        <v>1909</v>
      </c>
      <c r="I9" s="15">
        <f t="shared" si="0"/>
        <v>2225894</v>
      </c>
      <c r="J9" s="15">
        <v>1166</v>
      </c>
      <c r="K9" s="15">
        <v>1909</v>
      </c>
      <c r="L9" s="15">
        <f t="shared" si="1"/>
        <v>2225894</v>
      </c>
      <c r="M9" s="15">
        <v>1166</v>
      </c>
      <c r="N9" s="15">
        <v>1909</v>
      </c>
      <c r="O9" s="15">
        <f t="shared" si="2"/>
        <v>2225894</v>
      </c>
      <c r="P9" s="15">
        <v>1166</v>
      </c>
      <c r="Q9" s="15">
        <v>1909</v>
      </c>
      <c r="R9" s="15">
        <f t="shared" si="3"/>
        <v>2225894</v>
      </c>
      <c r="S9" s="15">
        <v>1166</v>
      </c>
      <c r="T9" s="15">
        <v>1909</v>
      </c>
      <c r="U9" s="15">
        <f t="shared" si="4"/>
        <v>2225894</v>
      </c>
    </row>
    <row r="10" spans="4:21" ht="24.95" customHeight="1">
      <c r="D10" s="12">
        <v>4</v>
      </c>
      <c r="E10" s="13" t="s">
        <v>149</v>
      </c>
      <c r="F10" s="12" t="s">
        <v>3</v>
      </c>
      <c r="G10" s="15">
        <v>3726.6084000000001</v>
      </c>
      <c r="H10" s="15">
        <v>9899</v>
      </c>
      <c r="I10" s="15">
        <f t="shared" si="0"/>
        <v>36889696.551600002</v>
      </c>
      <c r="J10" s="15">
        <v>5323.7675999999992</v>
      </c>
      <c r="K10" s="15">
        <v>9899</v>
      </c>
      <c r="L10" s="15">
        <f t="shared" si="1"/>
        <v>52699975.472399995</v>
      </c>
      <c r="M10" s="15">
        <v>7453.2168000000001</v>
      </c>
      <c r="N10" s="15">
        <v>9899</v>
      </c>
      <c r="O10" s="15">
        <f t="shared" si="2"/>
        <v>73779393.103200004</v>
      </c>
      <c r="P10" s="15">
        <v>10381.245599999998</v>
      </c>
      <c r="Q10" s="15">
        <v>9899</v>
      </c>
      <c r="R10" s="15">
        <f t="shared" si="3"/>
        <v>102763950.19439998</v>
      </c>
      <c r="S10" s="15">
        <v>13575.563999999998</v>
      </c>
      <c r="T10" s="15">
        <v>9899</v>
      </c>
      <c r="U10" s="15">
        <f t="shared" si="4"/>
        <v>134384508.03599998</v>
      </c>
    </row>
    <row r="11" spans="4:21" ht="24.95" customHeight="1">
      <c r="D11" s="12">
        <v>5</v>
      </c>
      <c r="E11" s="13" t="s">
        <v>150</v>
      </c>
      <c r="F11" s="12" t="s">
        <v>3</v>
      </c>
      <c r="G11" s="15">
        <v>2467.9780000000001</v>
      </c>
      <c r="H11" s="15">
        <v>8550</v>
      </c>
      <c r="I11" s="15">
        <f t="shared" si="0"/>
        <v>21101211.900000002</v>
      </c>
      <c r="J11" s="15">
        <v>3169.88</v>
      </c>
      <c r="K11" s="15">
        <v>8550</v>
      </c>
      <c r="L11" s="15">
        <f t="shared" si="1"/>
        <v>27102474</v>
      </c>
      <c r="M11" s="15">
        <v>3849.14</v>
      </c>
      <c r="N11" s="15">
        <v>8550</v>
      </c>
      <c r="O11" s="15">
        <f t="shared" si="2"/>
        <v>32910147</v>
      </c>
      <c r="P11" s="15">
        <v>5094.45</v>
      </c>
      <c r="Q11" s="15">
        <v>8550</v>
      </c>
      <c r="R11" s="15">
        <f t="shared" si="3"/>
        <v>43557547.5</v>
      </c>
      <c r="S11" s="15">
        <v>6113.34</v>
      </c>
      <c r="T11" s="15">
        <v>8550</v>
      </c>
      <c r="U11" s="15">
        <f t="shared" si="4"/>
        <v>52269057</v>
      </c>
    </row>
    <row r="12" spans="4:21" ht="24.95" customHeight="1">
      <c r="D12" s="12">
        <v>6</v>
      </c>
      <c r="E12" s="13" t="s">
        <v>151</v>
      </c>
      <c r="F12" s="12" t="s">
        <v>3</v>
      </c>
      <c r="G12" s="15">
        <v>1610.8200000000002</v>
      </c>
      <c r="H12" s="15">
        <v>3490</v>
      </c>
      <c r="I12" s="15">
        <f t="shared" si="0"/>
        <v>5621761.8000000007</v>
      </c>
      <c r="J12" s="15">
        <v>1610.8200000000002</v>
      </c>
      <c r="K12" s="15">
        <v>3490</v>
      </c>
      <c r="L12" s="15">
        <f t="shared" si="1"/>
        <v>5621761.8000000007</v>
      </c>
      <c r="M12" s="15">
        <v>1610.8200000000002</v>
      </c>
      <c r="N12" s="15">
        <v>3490</v>
      </c>
      <c r="O12" s="15">
        <f t="shared" si="2"/>
        <v>5621761.8000000007</v>
      </c>
      <c r="P12" s="15">
        <v>1610.8200000000002</v>
      </c>
      <c r="Q12" s="15">
        <v>3490</v>
      </c>
      <c r="R12" s="15">
        <f t="shared" si="3"/>
        <v>5621761.8000000007</v>
      </c>
      <c r="S12" s="15">
        <v>1610.8200000000002</v>
      </c>
      <c r="T12" s="15">
        <v>3490</v>
      </c>
      <c r="U12" s="15">
        <f t="shared" si="4"/>
        <v>5621761.8000000007</v>
      </c>
    </row>
    <row r="13" spans="4:21" ht="24.95" customHeight="1">
      <c r="D13" s="12">
        <v>7</v>
      </c>
      <c r="E13" s="13" t="s">
        <v>152</v>
      </c>
      <c r="F13" s="12" t="s">
        <v>3</v>
      </c>
      <c r="G13" s="15">
        <v>6466.24</v>
      </c>
      <c r="H13" s="15">
        <v>2050</v>
      </c>
      <c r="I13" s="15">
        <f t="shared" si="0"/>
        <v>13255792</v>
      </c>
      <c r="J13" s="15">
        <v>8314.27</v>
      </c>
      <c r="K13" s="15">
        <v>2050</v>
      </c>
      <c r="L13" s="15">
        <f t="shared" si="1"/>
        <v>17044253.5</v>
      </c>
      <c r="M13" s="15">
        <v>9312.4699999999993</v>
      </c>
      <c r="N13" s="15">
        <v>2050</v>
      </c>
      <c r="O13" s="15">
        <f t="shared" si="2"/>
        <v>19090563.5</v>
      </c>
      <c r="P13" s="15">
        <v>12103.300000000001</v>
      </c>
      <c r="Q13" s="15">
        <v>2050</v>
      </c>
      <c r="R13" s="15">
        <f t="shared" si="3"/>
        <v>24811765.000000004</v>
      </c>
      <c r="S13" s="15">
        <v>13159.72</v>
      </c>
      <c r="T13" s="15">
        <v>2050</v>
      </c>
      <c r="U13" s="15">
        <f t="shared" si="4"/>
        <v>26977426</v>
      </c>
    </row>
    <row r="14" spans="4:21" ht="24.95" customHeight="1">
      <c r="D14" s="12">
        <v>8</v>
      </c>
      <c r="E14" s="13" t="s">
        <v>29</v>
      </c>
      <c r="F14" s="12" t="s">
        <v>3</v>
      </c>
      <c r="G14" s="15">
        <v>10</v>
      </c>
      <c r="H14" s="15">
        <v>2090</v>
      </c>
      <c r="I14" s="15">
        <f t="shared" si="0"/>
        <v>20900</v>
      </c>
      <c r="J14" s="15">
        <v>10</v>
      </c>
      <c r="K14" s="15">
        <v>2090</v>
      </c>
      <c r="L14" s="15">
        <f t="shared" si="1"/>
        <v>20900</v>
      </c>
      <c r="M14" s="15">
        <v>20</v>
      </c>
      <c r="N14" s="15">
        <v>2090</v>
      </c>
      <c r="O14" s="15">
        <f t="shared" si="2"/>
        <v>41800</v>
      </c>
      <c r="P14" s="15">
        <v>30</v>
      </c>
      <c r="Q14" s="15">
        <v>2090</v>
      </c>
      <c r="R14" s="15">
        <f t="shared" si="3"/>
        <v>62700</v>
      </c>
      <c r="S14" s="15">
        <v>50</v>
      </c>
      <c r="T14" s="15">
        <v>2090</v>
      </c>
      <c r="U14" s="15">
        <f t="shared" si="4"/>
        <v>104500</v>
      </c>
    </row>
    <row r="15" spans="4:21" ht="24.95" customHeight="1">
      <c r="D15" s="12">
        <v>9</v>
      </c>
      <c r="E15" s="13" t="s">
        <v>153</v>
      </c>
      <c r="F15" s="12" t="s">
        <v>3</v>
      </c>
      <c r="G15" s="15">
        <v>102</v>
      </c>
      <c r="H15" s="15">
        <v>829</v>
      </c>
      <c r="I15" s="15">
        <f t="shared" si="0"/>
        <v>84558</v>
      </c>
      <c r="J15" s="15">
        <v>254.99999999999997</v>
      </c>
      <c r="K15" s="15">
        <v>829</v>
      </c>
      <c r="L15" s="15">
        <f t="shared" si="1"/>
        <v>211394.99999999997</v>
      </c>
      <c r="M15" s="15">
        <v>254.99999999999997</v>
      </c>
      <c r="N15" s="15">
        <v>829</v>
      </c>
      <c r="O15" s="15">
        <f t="shared" si="2"/>
        <v>211394.99999999997</v>
      </c>
      <c r="P15" s="15">
        <v>254.99999999999997</v>
      </c>
      <c r="Q15" s="15">
        <v>829</v>
      </c>
      <c r="R15" s="15">
        <f t="shared" si="3"/>
        <v>211394.99999999997</v>
      </c>
      <c r="S15" s="15">
        <v>306</v>
      </c>
      <c r="T15" s="15">
        <v>829</v>
      </c>
      <c r="U15" s="15">
        <f t="shared" si="4"/>
        <v>253674</v>
      </c>
    </row>
    <row r="16" spans="4:21" ht="24.95" customHeight="1">
      <c r="D16" s="12">
        <v>10</v>
      </c>
      <c r="E16" s="13" t="s">
        <v>154</v>
      </c>
      <c r="F16" s="12" t="s">
        <v>3</v>
      </c>
      <c r="G16" s="15">
        <v>450</v>
      </c>
      <c r="H16" s="15">
        <v>6675</v>
      </c>
      <c r="I16" s="15">
        <f t="shared" si="0"/>
        <v>3003750</v>
      </c>
      <c r="J16" s="15">
        <v>750</v>
      </c>
      <c r="K16" s="15">
        <v>6675</v>
      </c>
      <c r="L16" s="15">
        <f t="shared" si="1"/>
        <v>5006250</v>
      </c>
      <c r="M16" s="15">
        <v>1050</v>
      </c>
      <c r="N16" s="15">
        <v>6675</v>
      </c>
      <c r="O16" s="15">
        <f t="shared" si="2"/>
        <v>7008750</v>
      </c>
      <c r="P16" s="15">
        <v>1500</v>
      </c>
      <c r="Q16" s="15">
        <v>6675</v>
      </c>
      <c r="R16" s="15">
        <f t="shared" si="3"/>
        <v>10012500</v>
      </c>
      <c r="S16" s="15">
        <v>2100</v>
      </c>
      <c r="T16" s="15">
        <v>6675</v>
      </c>
      <c r="U16" s="15">
        <f t="shared" si="4"/>
        <v>14017500</v>
      </c>
    </row>
    <row r="17" spans="4:21" ht="24.95" customHeight="1">
      <c r="D17" s="12">
        <v>11</v>
      </c>
      <c r="E17" s="13" t="s">
        <v>107</v>
      </c>
      <c r="F17" s="12" t="s">
        <v>3</v>
      </c>
      <c r="G17" s="15">
        <v>1544.88</v>
      </c>
      <c r="H17" s="15">
        <v>2500</v>
      </c>
      <c r="I17" s="15">
        <f t="shared" si="0"/>
        <v>3862200.0000000005</v>
      </c>
      <c r="J17" s="15">
        <v>2059.84</v>
      </c>
      <c r="K17" s="15">
        <v>2500</v>
      </c>
      <c r="L17" s="15">
        <f t="shared" si="1"/>
        <v>5149600</v>
      </c>
      <c r="M17" s="15">
        <v>2574.8000000000002</v>
      </c>
      <c r="N17" s="15">
        <v>2500</v>
      </c>
      <c r="O17" s="15">
        <f t="shared" si="2"/>
        <v>6437000</v>
      </c>
      <c r="P17" s="15">
        <v>3089.76</v>
      </c>
      <c r="Q17" s="15">
        <v>2500</v>
      </c>
      <c r="R17" s="15">
        <f t="shared" si="3"/>
        <v>7724400.0000000009</v>
      </c>
      <c r="S17" s="15">
        <v>4119.68</v>
      </c>
      <c r="T17" s="15">
        <v>2500</v>
      </c>
      <c r="U17" s="15">
        <f t="shared" si="4"/>
        <v>10299200</v>
      </c>
    </row>
    <row r="18" spans="4:21" ht="24.95" customHeight="1">
      <c r="D18" s="12">
        <v>12</v>
      </c>
      <c r="E18" s="13" t="s">
        <v>30</v>
      </c>
      <c r="F18" s="12" t="s">
        <v>3</v>
      </c>
      <c r="G18" s="15">
        <v>40</v>
      </c>
      <c r="H18" s="15">
        <v>7790</v>
      </c>
      <c r="I18" s="15">
        <f t="shared" si="0"/>
        <v>311600</v>
      </c>
      <c r="J18" s="15">
        <v>50</v>
      </c>
      <c r="K18" s="15">
        <v>7790</v>
      </c>
      <c r="L18" s="15">
        <f t="shared" si="1"/>
        <v>389500</v>
      </c>
      <c r="M18" s="15">
        <v>75</v>
      </c>
      <c r="N18" s="15">
        <v>7790</v>
      </c>
      <c r="O18" s="15">
        <f t="shared" si="2"/>
        <v>584250</v>
      </c>
      <c r="P18" s="15">
        <v>85</v>
      </c>
      <c r="Q18" s="15">
        <v>7790</v>
      </c>
      <c r="R18" s="15">
        <f t="shared" si="3"/>
        <v>662150</v>
      </c>
      <c r="S18" s="15">
        <v>100</v>
      </c>
      <c r="T18" s="15">
        <v>7790</v>
      </c>
      <c r="U18" s="15">
        <f t="shared" si="4"/>
        <v>779000</v>
      </c>
    </row>
    <row r="19" spans="4:21" ht="24.95" customHeight="1">
      <c r="D19" s="12">
        <v>13</v>
      </c>
      <c r="E19" s="13" t="s">
        <v>155</v>
      </c>
      <c r="F19" s="12" t="s">
        <v>3</v>
      </c>
      <c r="G19" s="15">
        <v>3613.25</v>
      </c>
      <c r="H19" s="15">
        <v>2825</v>
      </c>
      <c r="I19" s="15">
        <f t="shared" si="0"/>
        <v>10207431.25</v>
      </c>
      <c r="J19" s="15">
        <v>4014.05</v>
      </c>
      <c r="K19" s="15">
        <v>2825</v>
      </c>
      <c r="L19" s="15">
        <f t="shared" si="1"/>
        <v>11339691.25</v>
      </c>
      <c r="M19" s="15">
        <v>4414.8499999999995</v>
      </c>
      <c r="N19" s="15">
        <v>2825</v>
      </c>
      <c r="O19" s="15">
        <f t="shared" si="2"/>
        <v>12471951.249999998</v>
      </c>
      <c r="P19" s="15">
        <v>5618.4599999999991</v>
      </c>
      <c r="Q19" s="15">
        <v>2825</v>
      </c>
      <c r="R19" s="15">
        <f t="shared" si="3"/>
        <v>15872149.499999998</v>
      </c>
      <c r="S19" s="15">
        <v>6822.07</v>
      </c>
      <c r="T19" s="15">
        <v>2825</v>
      </c>
      <c r="U19" s="15">
        <f t="shared" si="4"/>
        <v>19272347.75</v>
      </c>
    </row>
    <row r="20" spans="4:21" ht="24.95" customHeight="1">
      <c r="D20" s="12">
        <v>14</v>
      </c>
      <c r="E20" s="13" t="s">
        <v>31</v>
      </c>
      <c r="F20" s="12" t="s">
        <v>3</v>
      </c>
      <c r="G20" s="15">
        <v>800</v>
      </c>
      <c r="H20" s="15">
        <v>2550</v>
      </c>
      <c r="I20" s="15">
        <f t="shared" si="0"/>
        <v>2040000</v>
      </c>
      <c r="J20" s="15">
        <v>1300</v>
      </c>
      <c r="K20" s="15">
        <v>2550</v>
      </c>
      <c r="L20" s="15">
        <f t="shared" si="1"/>
        <v>3315000</v>
      </c>
      <c r="M20" s="15">
        <v>1400</v>
      </c>
      <c r="N20" s="15">
        <v>2550</v>
      </c>
      <c r="O20" s="15">
        <f t="shared" si="2"/>
        <v>3570000</v>
      </c>
      <c r="P20" s="15">
        <v>1900</v>
      </c>
      <c r="Q20" s="15">
        <v>2550</v>
      </c>
      <c r="R20" s="15">
        <f t="shared" si="3"/>
        <v>4845000</v>
      </c>
      <c r="S20" s="15">
        <v>2000</v>
      </c>
      <c r="T20" s="15">
        <v>2550</v>
      </c>
      <c r="U20" s="15">
        <f t="shared" si="4"/>
        <v>5100000</v>
      </c>
    </row>
    <row r="21" spans="4:21" ht="24.95" customHeight="1">
      <c r="D21" s="12">
        <v>15</v>
      </c>
      <c r="E21" s="13" t="s">
        <v>156</v>
      </c>
      <c r="F21" s="12" t="s">
        <v>3</v>
      </c>
      <c r="G21" s="15">
        <v>1600</v>
      </c>
      <c r="H21" s="15">
        <v>363</v>
      </c>
      <c r="I21" s="15">
        <f t="shared" si="0"/>
        <v>580800</v>
      </c>
      <c r="J21" s="15">
        <v>2000</v>
      </c>
      <c r="K21" s="15">
        <v>363</v>
      </c>
      <c r="L21" s="15">
        <f t="shared" si="1"/>
        <v>726000</v>
      </c>
      <c r="M21" s="15">
        <v>2500</v>
      </c>
      <c r="N21" s="15">
        <v>363</v>
      </c>
      <c r="O21" s="15">
        <f t="shared" si="2"/>
        <v>907500</v>
      </c>
      <c r="P21" s="15">
        <v>3000</v>
      </c>
      <c r="Q21" s="15">
        <v>363</v>
      </c>
      <c r="R21" s="15">
        <f t="shared" si="3"/>
        <v>1089000</v>
      </c>
      <c r="S21" s="15">
        <v>4000</v>
      </c>
      <c r="T21" s="15">
        <v>363</v>
      </c>
      <c r="U21" s="15">
        <f t="shared" si="4"/>
        <v>1452000</v>
      </c>
    </row>
    <row r="22" spans="4:21" ht="24.95" customHeight="1">
      <c r="D22" s="12">
        <v>16</v>
      </c>
      <c r="E22" s="13" t="s">
        <v>11</v>
      </c>
      <c r="F22" s="12" t="s">
        <v>3</v>
      </c>
      <c r="G22" s="15">
        <v>167.41</v>
      </c>
      <c r="H22" s="15">
        <v>909</v>
      </c>
      <c r="I22" s="15">
        <f t="shared" si="0"/>
        <v>152175.69</v>
      </c>
      <c r="J22" s="15">
        <v>334.82</v>
      </c>
      <c r="K22" s="15">
        <v>909</v>
      </c>
      <c r="L22" s="15">
        <f t="shared" si="1"/>
        <v>304351.38</v>
      </c>
      <c r="M22" s="15">
        <v>502.23</v>
      </c>
      <c r="N22" s="15">
        <v>909</v>
      </c>
      <c r="O22" s="15">
        <f t="shared" si="2"/>
        <v>456527.07</v>
      </c>
      <c r="P22" s="15">
        <v>669.64</v>
      </c>
      <c r="Q22" s="15">
        <v>909</v>
      </c>
      <c r="R22" s="15">
        <f t="shared" si="3"/>
        <v>608702.76</v>
      </c>
      <c r="S22" s="15">
        <v>837.05</v>
      </c>
      <c r="T22" s="15">
        <v>909</v>
      </c>
      <c r="U22" s="15">
        <f t="shared" si="4"/>
        <v>760878.45</v>
      </c>
    </row>
    <row r="23" spans="4:21" ht="24.95" customHeight="1">
      <c r="D23" s="12">
        <v>17</v>
      </c>
      <c r="E23" s="13" t="s">
        <v>109</v>
      </c>
      <c r="F23" s="12" t="s">
        <v>3</v>
      </c>
      <c r="G23" s="15">
        <v>3018.1</v>
      </c>
      <c r="H23" s="15">
        <v>869</v>
      </c>
      <c r="I23" s="15">
        <f t="shared" si="0"/>
        <v>2622728.9</v>
      </c>
      <c r="J23" s="15">
        <v>3408.1</v>
      </c>
      <c r="K23" s="15">
        <v>869</v>
      </c>
      <c r="L23" s="15">
        <f t="shared" si="1"/>
        <v>2961638.9</v>
      </c>
      <c r="M23" s="15">
        <v>3528.1</v>
      </c>
      <c r="N23" s="15">
        <v>869</v>
      </c>
      <c r="O23" s="15">
        <f t="shared" si="2"/>
        <v>3065918.9</v>
      </c>
      <c r="P23" s="15">
        <v>4281.72</v>
      </c>
      <c r="Q23" s="15">
        <v>869</v>
      </c>
      <c r="R23" s="15">
        <f t="shared" si="3"/>
        <v>3720814.68</v>
      </c>
      <c r="S23" s="15">
        <v>5065.34</v>
      </c>
      <c r="T23" s="15">
        <v>869</v>
      </c>
      <c r="U23" s="15">
        <f t="shared" si="4"/>
        <v>4401780.46</v>
      </c>
    </row>
    <row r="24" spans="4:21">
      <c r="D24" s="13"/>
      <c r="E24" s="13" t="s">
        <v>290</v>
      </c>
      <c r="F24" s="12"/>
      <c r="G24" s="13"/>
      <c r="H24" s="13"/>
      <c r="I24" s="15">
        <f>SUM(I7:I23)</f>
        <v>121446977.0916</v>
      </c>
      <c r="J24" s="13"/>
      <c r="K24" s="13"/>
      <c r="L24" s="15">
        <f>SUM(L7:L23)</f>
        <v>156781224.80239999</v>
      </c>
      <c r="M24" s="13"/>
      <c r="N24" s="13"/>
      <c r="O24" s="15">
        <f>SUM(O7:O23)</f>
        <v>193792434.12320003</v>
      </c>
      <c r="P24" s="13"/>
      <c r="Q24" s="13"/>
      <c r="R24" s="15">
        <f>SUM(R7:R23)</f>
        <v>251946355.93439999</v>
      </c>
      <c r="S24" s="13"/>
      <c r="T24" s="13"/>
      <c r="U24" s="15">
        <f>SUM(U7:U23)</f>
        <v>308770238.99599993</v>
      </c>
    </row>
  </sheetData>
  <mergeCells count="8">
    <mergeCell ref="S5:U5"/>
    <mergeCell ref="E5:E6"/>
    <mergeCell ref="F5:F6"/>
    <mergeCell ref="D5:D6"/>
    <mergeCell ref="G5:I5"/>
    <mergeCell ref="J5:L5"/>
    <mergeCell ref="M5:O5"/>
    <mergeCell ref="P5:R5"/>
  </mergeCells>
  <pageMargins left="0.5" right="0" top="0.75" bottom="0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2:Y26"/>
  <sheetViews>
    <sheetView topLeftCell="C1" workbookViewId="0">
      <selection activeCell="E26" sqref="E26"/>
    </sheetView>
  </sheetViews>
  <sheetFormatPr defaultRowHeight="14.25"/>
  <cols>
    <col min="1" max="3" width="9.140625" style="1"/>
    <col min="4" max="4" width="7.28515625" style="1" customWidth="1"/>
    <col min="5" max="5" width="29.7109375" style="1" customWidth="1"/>
    <col min="6" max="6" width="9.140625" style="1"/>
    <col min="7" max="7" width="10.28515625" style="1" customWidth="1"/>
    <col min="8" max="8" width="12" style="1" hidden="1" customWidth="1"/>
    <col min="9" max="9" width="15.7109375" style="1" customWidth="1"/>
    <col min="10" max="10" width="10.28515625" style="1" customWidth="1"/>
    <col min="11" max="11" width="10.28515625" style="1" hidden="1" customWidth="1"/>
    <col min="12" max="12" width="15.85546875" style="1" customWidth="1"/>
    <col min="13" max="13" width="10.28515625" style="1" customWidth="1"/>
    <col min="14" max="14" width="10.28515625" style="1" hidden="1" customWidth="1"/>
    <col min="15" max="15" width="14.85546875" style="1" customWidth="1"/>
    <col min="16" max="16" width="10.28515625" style="1" customWidth="1"/>
    <col min="17" max="17" width="10.28515625" style="1" hidden="1" customWidth="1"/>
    <col min="18" max="18" width="14.85546875" style="1" customWidth="1"/>
    <col min="19" max="19" width="10.28515625" style="1" customWidth="1"/>
    <col min="20" max="20" width="0" style="1" hidden="1" customWidth="1"/>
    <col min="21" max="21" width="14.42578125" style="1" customWidth="1"/>
    <col min="22" max="24" width="9.140625" style="1"/>
    <col min="25" max="25" width="14.140625" style="1" customWidth="1"/>
    <col min="26" max="16384" width="9.140625" style="1"/>
  </cols>
  <sheetData>
    <row r="2" spans="4:25" ht="15.75">
      <c r="D2" s="18" t="s">
        <v>259</v>
      </c>
    </row>
    <row r="3" spans="4:25">
      <c r="D3" s="1" t="s">
        <v>244</v>
      </c>
    </row>
    <row r="4" spans="4:25" ht="21.75" customHeight="1">
      <c r="D4" s="80" t="s">
        <v>7</v>
      </c>
      <c r="E4" s="78" t="s">
        <v>1</v>
      </c>
      <c r="F4" s="78" t="s">
        <v>2</v>
      </c>
      <c r="G4" s="73" t="s">
        <v>119</v>
      </c>
      <c r="H4" s="74"/>
      <c r="I4" s="75"/>
      <c r="J4" s="73" t="s">
        <v>120</v>
      </c>
      <c r="K4" s="74"/>
      <c r="L4" s="75"/>
      <c r="M4" s="73" t="s">
        <v>121</v>
      </c>
      <c r="N4" s="74"/>
      <c r="O4" s="75"/>
      <c r="P4" s="73" t="s">
        <v>122</v>
      </c>
      <c r="Q4" s="74"/>
      <c r="R4" s="75"/>
      <c r="S4" s="73" t="s">
        <v>251</v>
      </c>
      <c r="T4" s="74"/>
      <c r="U4" s="75"/>
    </row>
    <row r="5" spans="4:25" ht="29.25" customHeight="1">
      <c r="D5" s="80"/>
      <c r="E5" s="78"/>
      <c r="F5" s="78"/>
      <c r="G5" s="22" t="s">
        <v>197</v>
      </c>
      <c r="H5" s="41" t="s">
        <v>2</v>
      </c>
      <c r="I5" s="40" t="s">
        <v>246</v>
      </c>
      <c r="J5" s="22" t="s">
        <v>197</v>
      </c>
      <c r="K5" s="41" t="s">
        <v>2</v>
      </c>
      <c r="L5" s="40" t="s">
        <v>246</v>
      </c>
      <c r="M5" s="22" t="s">
        <v>197</v>
      </c>
      <c r="N5" s="41" t="s">
        <v>2</v>
      </c>
      <c r="O5" s="40" t="s">
        <v>246</v>
      </c>
      <c r="P5" s="22" t="s">
        <v>197</v>
      </c>
      <c r="Q5" s="41" t="s">
        <v>2</v>
      </c>
      <c r="R5" s="40" t="s">
        <v>246</v>
      </c>
      <c r="S5" s="22" t="s">
        <v>197</v>
      </c>
      <c r="T5" s="41" t="s">
        <v>2</v>
      </c>
      <c r="U5" s="40" t="s">
        <v>246</v>
      </c>
      <c r="Y5" s="1">
        <f>+(1680*73.5)</f>
        <v>123480</v>
      </c>
    </row>
    <row r="6" spans="4:25" ht="28.5">
      <c r="D6" s="7">
        <v>1</v>
      </c>
      <c r="E6" s="36" t="s">
        <v>73</v>
      </c>
      <c r="F6" s="7" t="s">
        <v>3</v>
      </c>
      <c r="G6" s="15">
        <v>185.5</v>
      </c>
      <c r="H6" s="15">
        <v>8000</v>
      </c>
      <c r="I6" s="15">
        <f>+(G6*H6)</f>
        <v>1484000</v>
      </c>
      <c r="J6" s="15">
        <v>397.5</v>
      </c>
      <c r="K6" s="15">
        <v>8000</v>
      </c>
      <c r="L6" s="15">
        <f>+(J6*K6)</f>
        <v>3180000</v>
      </c>
      <c r="M6" s="15">
        <v>530</v>
      </c>
      <c r="N6" s="15">
        <v>8000</v>
      </c>
      <c r="O6" s="15">
        <f>+(M6*N6)</f>
        <v>4240000</v>
      </c>
      <c r="P6" s="15">
        <v>530</v>
      </c>
      <c r="Q6" s="15">
        <v>8000</v>
      </c>
      <c r="R6" s="15">
        <f>+(P6*Q6)</f>
        <v>4240000</v>
      </c>
      <c r="S6" s="15">
        <v>530</v>
      </c>
      <c r="T6" s="15">
        <v>8000</v>
      </c>
      <c r="U6" s="15">
        <f>+(S6*T6)</f>
        <v>4240000</v>
      </c>
    </row>
    <row r="7" spans="4:25" ht="20.100000000000001" customHeight="1">
      <c r="D7" s="2">
        <v>2</v>
      </c>
      <c r="E7" s="3" t="s">
        <v>74</v>
      </c>
      <c r="F7" s="2" t="s">
        <v>3</v>
      </c>
      <c r="G7" s="15">
        <v>19570</v>
      </c>
      <c r="H7" s="15">
        <v>265</v>
      </c>
      <c r="I7" s="15">
        <f t="shared" ref="I7:I25" si="0">+(G7*H7)</f>
        <v>5186050</v>
      </c>
      <c r="J7" s="15">
        <v>56650</v>
      </c>
      <c r="K7" s="15">
        <v>265</v>
      </c>
      <c r="L7" s="15">
        <f t="shared" ref="L7:L25" si="1">+(J7*K7)</f>
        <v>15012250</v>
      </c>
      <c r="M7" s="15">
        <v>103000</v>
      </c>
      <c r="N7" s="15">
        <v>265</v>
      </c>
      <c r="O7" s="15">
        <f t="shared" ref="O7:O25" si="2">+(M7*N7)</f>
        <v>27295000</v>
      </c>
      <c r="P7" s="15">
        <v>103000</v>
      </c>
      <c r="Q7" s="15">
        <v>265</v>
      </c>
      <c r="R7" s="15">
        <f t="shared" ref="R7:R25" si="3">+(P7*Q7)</f>
        <v>27295000</v>
      </c>
      <c r="S7" s="15">
        <v>149350</v>
      </c>
      <c r="T7" s="15">
        <v>265</v>
      </c>
      <c r="U7" s="15">
        <f t="shared" ref="U7:U25" si="4">+(S7*T7)</f>
        <v>39577750</v>
      </c>
    </row>
    <row r="8" spans="4:25" ht="20.100000000000001" customHeight="1">
      <c r="D8" s="2">
        <v>3</v>
      </c>
      <c r="E8" s="3" t="s">
        <v>75</v>
      </c>
      <c r="F8" s="2" t="s">
        <v>3</v>
      </c>
      <c r="G8" s="15">
        <v>350</v>
      </c>
      <c r="H8" s="15">
        <v>791</v>
      </c>
      <c r="I8" s="15">
        <f t="shared" si="0"/>
        <v>276850</v>
      </c>
      <c r="J8" s="15">
        <v>750</v>
      </c>
      <c r="K8" s="15">
        <v>791</v>
      </c>
      <c r="L8" s="15">
        <f t="shared" si="1"/>
        <v>593250</v>
      </c>
      <c r="M8" s="15">
        <v>1000</v>
      </c>
      <c r="N8" s="15">
        <v>791</v>
      </c>
      <c r="O8" s="15">
        <f t="shared" si="2"/>
        <v>791000</v>
      </c>
      <c r="P8" s="15">
        <v>1000</v>
      </c>
      <c r="Q8" s="15">
        <v>791</v>
      </c>
      <c r="R8" s="15">
        <f t="shared" si="3"/>
        <v>791000</v>
      </c>
      <c r="S8" s="15">
        <v>1000</v>
      </c>
      <c r="T8" s="15">
        <v>791</v>
      </c>
      <c r="U8" s="15">
        <f t="shared" si="4"/>
        <v>791000</v>
      </c>
    </row>
    <row r="9" spans="4:25" ht="20.100000000000001" customHeight="1">
      <c r="D9" s="2">
        <v>4</v>
      </c>
      <c r="E9" s="3" t="s">
        <v>76</v>
      </c>
      <c r="F9" s="2" t="s">
        <v>3</v>
      </c>
      <c r="G9" s="15">
        <v>1657.5</v>
      </c>
      <c r="H9" s="15">
        <v>160</v>
      </c>
      <c r="I9" s="15">
        <f t="shared" si="0"/>
        <v>265200</v>
      </c>
      <c r="J9" s="15">
        <v>4143.75</v>
      </c>
      <c r="K9" s="15">
        <v>160</v>
      </c>
      <c r="L9" s="15">
        <f t="shared" si="1"/>
        <v>663000</v>
      </c>
      <c r="M9" s="15">
        <v>4972.5</v>
      </c>
      <c r="N9" s="15">
        <v>160</v>
      </c>
      <c r="O9" s="15">
        <f t="shared" si="2"/>
        <v>795600</v>
      </c>
      <c r="P9" s="15">
        <v>6077.5</v>
      </c>
      <c r="Q9" s="15">
        <v>160</v>
      </c>
      <c r="R9" s="15">
        <f t="shared" si="3"/>
        <v>972400</v>
      </c>
      <c r="S9" s="15">
        <v>6906.25</v>
      </c>
      <c r="T9" s="15">
        <v>160</v>
      </c>
      <c r="U9" s="15">
        <f t="shared" si="4"/>
        <v>1105000</v>
      </c>
    </row>
    <row r="10" spans="4:25" ht="20.100000000000001" customHeight="1">
      <c r="D10" s="2">
        <v>5</v>
      </c>
      <c r="E10" s="3" t="s">
        <v>77</v>
      </c>
      <c r="F10" s="2" t="s">
        <v>3</v>
      </c>
      <c r="G10" s="15">
        <v>3054.4900000000002</v>
      </c>
      <c r="H10" s="15">
        <v>30</v>
      </c>
      <c r="I10" s="15">
        <f t="shared" si="0"/>
        <v>91634.700000000012</v>
      </c>
      <c r="J10" s="15">
        <v>7201.05</v>
      </c>
      <c r="K10" s="15">
        <v>30</v>
      </c>
      <c r="L10" s="15">
        <f t="shared" si="1"/>
        <v>216031.5</v>
      </c>
      <c r="M10" s="15">
        <v>8989.4</v>
      </c>
      <c r="N10" s="15">
        <v>30</v>
      </c>
      <c r="O10" s="15">
        <f t="shared" si="2"/>
        <v>269682</v>
      </c>
      <c r="P10" s="15">
        <v>10213.4</v>
      </c>
      <c r="Q10" s="15">
        <v>30</v>
      </c>
      <c r="R10" s="15">
        <f t="shared" si="3"/>
        <v>306402</v>
      </c>
      <c r="S10" s="15">
        <v>11131.4</v>
      </c>
      <c r="T10" s="15">
        <v>30</v>
      </c>
      <c r="U10" s="15">
        <f t="shared" si="4"/>
        <v>333942</v>
      </c>
    </row>
    <row r="11" spans="4:25" ht="20.100000000000001" customHeight="1">
      <c r="D11" s="2">
        <v>6</v>
      </c>
      <c r="E11" s="3" t="s">
        <v>78</v>
      </c>
      <c r="F11" s="2" t="s">
        <v>3</v>
      </c>
      <c r="G11" s="15">
        <v>3.5</v>
      </c>
      <c r="H11" s="49">
        <v>687.5</v>
      </c>
      <c r="I11" s="15">
        <f t="shared" si="0"/>
        <v>2406.25</v>
      </c>
      <c r="J11" s="15">
        <v>7.5</v>
      </c>
      <c r="K11" s="49">
        <v>687.5</v>
      </c>
      <c r="L11" s="15">
        <f t="shared" si="1"/>
        <v>5156.25</v>
      </c>
      <c r="M11" s="15">
        <v>10</v>
      </c>
      <c r="N11" s="49">
        <v>687.5</v>
      </c>
      <c r="O11" s="15">
        <f t="shared" si="2"/>
        <v>6875</v>
      </c>
      <c r="P11" s="15">
        <v>10</v>
      </c>
      <c r="Q11" s="49">
        <v>687.5</v>
      </c>
      <c r="R11" s="15">
        <f t="shared" si="3"/>
        <v>6875</v>
      </c>
      <c r="S11" s="15">
        <v>10</v>
      </c>
      <c r="T11" s="49">
        <v>687.5</v>
      </c>
      <c r="U11" s="15">
        <f t="shared" si="4"/>
        <v>6875</v>
      </c>
    </row>
    <row r="12" spans="4:25" ht="20.100000000000001" customHeight="1">
      <c r="D12" s="2">
        <v>7</v>
      </c>
      <c r="E12" s="3" t="s">
        <v>79</v>
      </c>
      <c r="F12" s="2" t="s">
        <v>3</v>
      </c>
      <c r="G12" s="15">
        <v>122.39999999999999</v>
      </c>
      <c r="H12" s="15">
        <v>40</v>
      </c>
      <c r="I12" s="15">
        <f t="shared" si="0"/>
        <v>4896</v>
      </c>
      <c r="J12" s="15">
        <v>306</v>
      </c>
      <c r="K12" s="15">
        <v>40</v>
      </c>
      <c r="L12" s="15">
        <f t="shared" si="1"/>
        <v>12240</v>
      </c>
      <c r="M12" s="15">
        <v>367.2</v>
      </c>
      <c r="N12" s="15">
        <v>40</v>
      </c>
      <c r="O12" s="15">
        <f t="shared" si="2"/>
        <v>14688</v>
      </c>
      <c r="P12" s="15">
        <v>448.79999999999995</v>
      </c>
      <c r="Q12" s="15">
        <v>40</v>
      </c>
      <c r="R12" s="15">
        <f t="shared" si="3"/>
        <v>17952</v>
      </c>
      <c r="S12" s="15">
        <v>509.99999999999994</v>
      </c>
      <c r="T12" s="15">
        <v>40</v>
      </c>
      <c r="U12" s="15">
        <f t="shared" si="4"/>
        <v>20399.999999999996</v>
      </c>
    </row>
    <row r="13" spans="4:25" ht="20.100000000000001" customHeight="1">
      <c r="D13" s="2">
        <v>8</v>
      </c>
      <c r="E13" s="3" t="s">
        <v>80</v>
      </c>
      <c r="F13" s="2" t="s">
        <v>3</v>
      </c>
      <c r="G13" s="15">
        <v>82.62</v>
      </c>
      <c r="H13" s="15">
        <v>360</v>
      </c>
      <c r="I13" s="15">
        <f t="shared" si="0"/>
        <v>29743.200000000001</v>
      </c>
      <c r="J13" s="15">
        <v>206.54999999999998</v>
      </c>
      <c r="K13" s="15">
        <v>360</v>
      </c>
      <c r="L13" s="15">
        <f t="shared" si="1"/>
        <v>74358</v>
      </c>
      <c r="M13" s="15">
        <v>247.85999999999999</v>
      </c>
      <c r="N13" s="15">
        <v>360</v>
      </c>
      <c r="O13" s="15">
        <f t="shared" si="2"/>
        <v>89229.599999999991</v>
      </c>
      <c r="P13" s="15">
        <v>302.94</v>
      </c>
      <c r="Q13" s="15">
        <v>360</v>
      </c>
      <c r="R13" s="15">
        <f t="shared" si="3"/>
        <v>109058.4</v>
      </c>
      <c r="S13" s="15">
        <v>344.25</v>
      </c>
      <c r="T13" s="15">
        <v>360</v>
      </c>
      <c r="U13" s="15">
        <f t="shared" si="4"/>
        <v>123930</v>
      </c>
    </row>
    <row r="14" spans="4:25" ht="20.100000000000001" customHeight="1">
      <c r="D14" s="2">
        <v>9</v>
      </c>
      <c r="E14" s="3" t="s">
        <v>89</v>
      </c>
      <c r="F14" s="2" t="s">
        <v>3</v>
      </c>
      <c r="G14" s="15">
        <v>82000</v>
      </c>
      <c r="H14" s="14">
        <v>123.48</v>
      </c>
      <c r="I14" s="15">
        <f t="shared" si="0"/>
        <v>10125360</v>
      </c>
      <c r="J14" s="15">
        <v>188000</v>
      </c>
      <c r="K14" s="14">
        <v>123.48</v>
      </c>
      <c r="L14" s="15">
        <f t="shared" si="1"/>
        <v>23214240</v>
      </c>
      <c r="M14" s="15">
        <v>260500</v>
      </c>
      <c r="N14" s="14">
        <v>123.48</v>
      </c>
      <c r="O14" s="15">
        <f t="shared" si="2"/>
        <v>32166540</v>
      </c>
      <c r="P14" s="15">
        <v>276500</v>
      </c>
      <c r="Q14" s="14">
        <v>123.48</v>
      </c>
      <c r="R14" s="15">
        <f t="shared" si="3"/>
        <v>34142220</v>
      </c>
      <c r="S14" s="15">
        <v>322000</v>
      </c>
      <c r="T14" s="14">
        <v>123.48</v>
      </c>
      <c r="U14" s="15">
        <f t="shared" si="4"/>
        <v>39760560</v>
      </c>
    </row>
    <row r="15" spans="4:25" ht="20.100000000000001" customHeight="1">
      <c r="D15" s="2">
        <v>10</v>
      </c>
      <c r="E15" s="3" t="s">
        <v>90</v>
      </c>
      <c r="F15" s="2" t="s">
        <v>3</v>
      </c>
      <c r="G15" s="15">
        <v>580.63499999999999</v>
      </c>
      <c r="H15" s="15">
        <v>285</v>
      </c>
      <c r="I15" s="15">
        <f t="shared" si="0"/>
        <v>165480.97500000001</v>
      </c>
      <c r="J15" s="15">
        <v>1290.3</v>
      </c>
      <c r="K15" s="15">
        <v>285</v>
      </c>
      <c r="L15" s="15">
        <f t="shared" si="1"/>
        <v>367735.5</v>
      </c>
      <c r="M15" s="15">
        <v>1784.915</v>
      </c>
      <c r="N15" s="15">
        <v>285</v>
      </c>
      <c r="O15" s="15">
        <f t="shared" si="2"/>
        <v>508700.77499999997</v>
      </c>
      <c r="P15" s="15">
        <v>1870.9349999999999</v>
      </c>
      <c r="Q15" s="15">
        <v>285</v>
      </c>
      <c r="R15" s="15">
        <f t="shared" si="3"/>
        <v>533216.47499999998</v>
      </c>
      <c r="S15" s="15">
        <v>2150.4999999999995</v>
      </c>
      <c r="T15" s="15">
        <v>285</v>
      </c>
      <c r="U15" s="15">
        <f t="shared" si="4"/>
        <v>612892.49999999988</v>
      </c>
    </row>
    <row r="16" spans="4:25" ht="20.100000000000001" customHeight="1">
      <c r="D16" s="2">
        <v>11</v>
      </c>
      <c r="E16" s="3" t="s">
        <v>187</v>
      </c>
      <c r="F16" s="2" t="s">
        <v>5</v>
      </c>
      <c r="G16" s="15">
        <v>28.08</v>
      </c>
      <c r="H16" s="15">
        <v>5500</v>
      </c>
      <c r="I16" s="15">
        <f t="shared" si="0"/>
        <v>154440</v>
      </c>
      <c r="J16" s="15">
        <v>62.400000000000006</v>
      </c>
      <c r="K16" s="15">
        <v>5500</v>
      </c>
      <c r="L16" s="15">
        <f t="shared" si="1"/>
        <v>343200.00000000006</v>
      </c>
      <c r="M16" s="15">
        <v>86.32</v>
      </c>
      <c r="N16" s="15">
        <v>5500</v>
      </c>
      <c r="O16" s="15">
        <f t="shared" si="2"/>
        <v>474759.99999999994</v>
      </c>
      <c r="P16" s="15">
        <v>90.480000000000018</v>
      </c>
      <c r="Q16" s="15">
        <v>5500</v>
      </c>
      <c r="R16" s="15">
        <f t="shared" si="3"/>
        <v>497640.00000000012</v>
      </c>
      <c r="S16" s="15">
        <v>104</v>
      </c>
      <c r="T16" s="15">
        <v>5500</v>
      </c>
      <c r="U16" s="15">
        <f t="shared" si="4"/>
        <v>572000</v>
      </c>
    </row>
    <row r="17" spans="4:21" ht="20.100000000000001" customHeight="1">
      <c r="D17" s="2">
        <v>12</v>
      </c>
      <c r="E17" s="3" t="s">
        <v>91</v>
      </c>
      <c r="F17" s="2" t="s">
        <v>3</v>
      </c>
      <c r="G17" s="15">
        <v>540</v>
      </c>
      <c r="H17" s="15">
        <v>90</v>
      </c>
      <c r="I17" s="15">
        <f t="shared" si="0"/>
        <v>48600</v>
      </c>
      <c r="J17" s="15">
        <v>1200</v>
      </c>
      <c r="K17" s="15">
        <v>90</v>
      </c>
      <c r="L17" s="15">
        <f t="shared" si="1"/>
        <v>108000</v>
      </c>
      <c r="M17" s="15">
        <v>1660</v>
      </c>
      <c r="N17" s="15">
        <v>90</v>
      </c>
      <c r="O17" s="15">
        <f t="shared" si="2"/>
        <v>149400</v>
      </c>
      <c r="P17" s="15">
        <v>1740</v>
      </c>
      <c r="Q17" s="15">
        <v>90</v>
      </c>
      <c r="R17" s="15">
        <f t="shared" si="3"/>
        <v>156600</v>
      </c>
      <c r="S17" s="15">
        <v>2000</v>
      </c>
      <c r="T17" s="15">
        <v>90</v>
      </c>
      <c r="U17" s="15">
        <f t="shared" si="4"/>
        <v>180000</v>
      </c>
    </row>
    <row r="18" spans="4:21" ht="20.100000000000001" customHeight="1">
      <c r="D18" s="2">
        <v>13</v>
      </c>
      <c r="E18" s="3" t="s">
        <v>188</v>
      </c>
      <c r="F18" s="2" t="s">
        <v>3</v>
      </c>
      <c r="G18" s="15">
        <v>2400</v>
      </c>
      <c r="H18" s="15">
        <v>120</v>
      </c>
      <c r="I18" s="15">
        <f t="shared" si="0"/>
        <v>288000</v>
      </c>
      <c r="J18" s="15">
        <v>4800</v>
      </c>
      <c r="K18" s="15">
        <v>120</v>
      </c>
      <c r="L18" s="15">
        <f t="shared" si="1"/>
        <v>576000</v>
      </c>
      <c r="M18" s="15">
        <v>6600</v>
      </c>
      <c r="N18" s="15">
        <v>120</v>
      </c>
      <c r="O18" s="15">
        <f t="shared" si="2"/>
        <v>792000</v>
      </c>
      <c r="P18" s="15">
        <v>6600</v>
      </c>
      <c r="Q18" s="15">
        <v>120</v>
      </c>
      <c r="R18" s="15">
        <f t="shared" si="3"/>
        <v>792000</v>
      </c>
      <c r="S18" s="15">
        <v>7200</v>
      </c>
      <c r="T18" s="15">
        <v>120</v>
      </c>
      <c r="U18" s="15">
        <f t="shared" si="4"/>
        <v>864000</v>
      </c>
    </row>
    <row r="19" spans="4:21" ht="20.100000000000001" customHeight="1">
      <c r="D19" s="2">
        <v>14</v>
      </c>
      <c r="E19" s="3" t="s">
        <v>189</v>
      </c>
      <c r="F19" s="2" t="s">
        <v>3</v>
      </c>
      <c r="G19" s="15">
        <v>1470</v>
      </c>
      <c r="H19" s="15">
        <v>120</v>
      </c>
      <c r="I19" s="15">
        <f t="shared" si="0"/>
        <v>176400</v>
      </c>
      <c r="J19" s="15">
        <v>4200</v>
      </c>
      <c r="K19" s="15">
        <v>120</v>
      </c>
      <c r="L19" s="15">
        <f t="shared" si="1"/>
        <v>504000</v>
      </c>
      <c r="M19" s="15">
        <v>5880</v>
      </c>
      <c r="N19" s="15">
        <v>120</v>
      </c>
      <c r="O19" s="15">
        <f t="shared" si="2"/>
        <v>705600</v>
      </c>
      <c r="P19" s="15">
        <v>6720</v>
      </c>
      <c r="Q19" s="15">
        <v>120</v>
      </c>
      <c r="R19" s="15">
        <f t="shared" si="3"/>
        <v>806400</v>
      </c>
      <c r="S19" s="15">
        <v>8400</v>
      </c>
      <c r="T19" s="15">
        <v>120</v>
      </c>
      <c r="U19" s="15">
        <f t="shared" si="4"/>
        <v>1008000</v>
      </c>
    </row>
    <row r="20" spans="4:21" ht="42.75">
      <c r="D20" s="2">
        <v>15</v>
      </c>
      <c r="E20" s="6" t="s">
        <v>190</v>
      </c>
      <c r="F20" s="2" t="s">
        <v>6</v>
      </c>
      <c r="G20" s="15">
        <v>30333.330999999998</v>
      </c>
      <c r="H20" s="14">
        <v>34.450000000000003</v>
      </c>
      <c r="I20" s="15">
        <f t="shared" si="0"/>
        <v>1044983.25295</v>
      </c>
      <c r="J20" s="15">
        <v>86666.659999999989</v>
      </c>
      <c r="K20" s="14">
        <v>34.450000000000003</v>
      </c>
      <c r="L20" s="15">
        <f t="shared" si="1"/>
        <v>2985666.4369999999</v>
      </c>
      <c r="M20" s="15">
        <v>121333.32399999999</v>
      </c>
      <c r="N20" s="14">
        <v>34.450000000000003</v>
      </c>
      <c r="O20" s="15">
        <f t="shared" si="2"/>
        <v>4179933.0118</v>
      </c>
      <c r="P20" s="15">
        <v>138666.65599999999</v>
      </c>
      <c r="Q20" s="14">
        <v>34.450000000000003</v>
      </c>
      <c r="R20" s="15">
        <f t="shared" si="3"/>
        <v>4777066.2992000002</v>
      </c>
      <c r="S20" s="15">
        <v>173333.32</v>
      </c>
      <c r="T20" s="14">
        <v>34.450000000000003</v>
      </c>
      <c r="U20" s="15">
        <f t="shared" si="4"/>
        <v>5971332.8740000008</v>
      </c>
    </row>
    <row r="21" spans="4:21" ht="42.75">
      <c r="D21" s="2">
        <v>16</v>
      </c>
      <c r="E21" s="6" t="s">
        <v>191</v>
      </c>
      <c r="F21" s="2" t="s">
        <v>6</v>
      </c>
      <c r="G21" s="15">
        <v>21666.66</v>
      </c>
      <c r="H21" s="15">
        <v>65</v>
      </c>
      <c r="I21" s="15">
        <f t="shared" si="0"/>
        <v>1408332.9</v>
      </c>
      <c r="J21" s="15">
        <v>43333.320000000007</v>
      </c>
      <c r="K21" s="15">
        <v>65</v>
      </c>
      <c r="L21" s="15">
        <f t="shared" si="1"/>
        <v>2816665.8000000003</v>
      </c>
      <c r="M21" s="15">
        <v>59583.31500000001</v>
      </c>
      <c r="N21" s="15">
        <v>65</v>
      </c>
      <c r="O21" s="15">
        <f t="shared" si="2"/>
        <v>3872915.4750000006</v>
      </c>
      <c r="P21" s="15">
        <v>59583.31500000001</v>
      </c>
      <c r="Q21" s="15">
        <v>65</v>
      </c>
      <c r="R21" s="15">
        <f t="shared" si="3"/>
        <v>3872915.4750000006</v>
      </c>
      <c r="S21" s="15">
        <v>64999.98000000001</v>
      </c>
      <c r="T21" s="15">
        <v>65</v>
      </c>
      <c r="U21" s="15">
        <f t="shared" si="4"/>
        <v>4224998.7000000011</v>
      </c>
    </row>
    <row r="22" spans="4:21" ht="20.100000000000001" customHeight="1">
      <c r="D22" s="2">
        <v>17</v>
      </c>
      <c r="E22" s="3" t="s">
        <v>192</v>
      </c>
      <c r="F22" s="2" t="s">
        <v>6</v>
      </c>
      <c r="G22" s="15">
        <v>54</v>
      </c>
      <c r="H22" s="15">
        <v>33</v>
      </c>
      <c r="I22" s="15">
        <f t="shared" si="0"/>
        <v>1782</v>
      </c>
      <c r="J22" s="15">
        <v>120</v>
      </c>
      <c r="K22" s="15">
        <v>33</v>
      </c>
      <c r="L22" s="15">
        <f t="shared" si="1"/>
        <v>3960</v>
      </c>
      <c r="M22" s="15">
        <v>166</v>
      </c>
      <c r="N22" s="15">
        <v>33</v>
      </c>
      <c r="O22" s="15">
        <f t="shared" si="2"/>
        <v>5478</v>
      </c>
      <c r="P22" s="15">
        <v>174</v>
      </c>
      <c r="Q22" s="15">
        <v>33</v>
      </c>
      <c r="R22" s="15">
        <f t="shared" si="3"/>
        <v>5742</v>
      </c>
      <c r="S22" s="15">
        <v>200</v>
      </c>
      <c r="T22" s="15">
        <v>33</v>
      </c>
      <c r="U22" s="15">
        <f t="shared" si="4"/>
        <v>6600</v>
      </c>
    </row>
    <row r="23" spans="4:21" ht="20.100000000000001" customHeight="1">
      <c r="D23" s="2">
        <v>18</v>
      </c>
      <c r="E23" s="3" t="s">
        <v>193</v>
      </c>
      <c r="F23" s="2" t="s">
        <v>6</v>
      </c>
      <c r="G23" s="15">
        <v>216</v>
      </c>
      <c r="H23" s="15">
        <v>350</v>
      </c>
      <c r="I23" s="15">
        <f t="shared" si="0"/>
        <v>75600</v>
      </c>
      <c r="J23" s="15">
        <v>480</v>
      </c>
      <c r="K23" s="15">
        <v>350</v>
      </c>
      <c r="L23" s="15">
        <f t="shared" si="1"/>
        <v>168000</v>
      </c>
      <c r="M23" s="15">
        <v>664</v>
      </c>
      <c r="N23" s="15">
        <v>350</v>
      </c>
      <c r="O23" s="15">
        <f t="shared" si="2"/>
        <v>232400</v>
      </c>
      <c r="P23" s="15">
        <v>696</v>
      </c>
      <c r="Q23" s="15">
        <v>350</v>
      </c>
      <c r="R23" s="15">
        <f t="shared" si="3"/>
        <v>243600</v>
      </c>
      <c r="S23" s="15">
        <v>800</v>
      </c>
      <c r="T23" s="15">
        <v>350</v>
      </c>
      <c r="U23" s="15">
        <f t="shared" si="4"/>
        <v>280000</v>
      </c>
    </row>
    <row r="24" spans="4:21" ht="20.100000000000001" customHeight="1">
      <c r="D24" s="2">
        <v>19</v>
      </c>
      <c r="E24" s="3" t="s">
        <v>194</v>
      </c>
      <c r="F24" s="2" t="s">
        <v>6</v>
      </c>
      <c r="G24" s="15">
        <v>59.86</v>
      </c>
      <c r="H24" s="15">
        <v>810</v>
      </c>
      <c r="I24" s="15">
        <f t="shared" si="0"/>
        <v>48486.6</v>
      </c>
      <c r="J24" s="15">
        <v>149.6</v>
      </c>
      <c r="K24" s="15">
        <v>810</v>
      </c>
      <c r="L24" s="15">
        <f t="shared" si="1"/>
        <v>121176</v>
      </c>
      <c r="M24" s="15">
        <v>208.19000000000003</v>
      </c>
      <c r="N24" s="15">
        <v>810</v>
      </c>
      <c r="O24" s="15">
        <f t="shared" si="2"/>
        <v>168633.90000000002</v>
      </c>
      <c r="P24" s="15">
        <v>228.11</v>
      </c>
      <c r="Q24" s="15">
        <v>810</v>
      </c>
      <c r="R24" s="15">
        <f t="shared" si="3"/>
        <v>184769.1</v>
      </c>
      <c r="S24" s="15">
        <v>274.2</v>
      </c>
      <c r="T24" s="15">
        <v>810</v>
      </c>
      <c r="U24" s="15">
        <f t="shared" si="4"/>
        <v>222102</v>
      </c>
    </row>
    <row r="25" spans="4:21" ht="20.100000000000001" customHeight="1">
      <c r="D25" s="4">
        <v>20</v>
      </c>
      <c r="E25" s="5" t="s">
        <v>195</v>
      </c>
      <c r="F25" s="4" t="s">
        <v>6</v>
      </c>
      <c r="G25" s="15">
        <v>53559.990729999998</v>
      </c>
      <c r="H25" s="14">
        <v>2.8</v>
      </c>
      <c r="I25" s="15">
        <f t="shared" si="0"/>
        <v>149967.97404399997</v>
      </c>
      <c r="J25" s="15">
        <v>133899.97939999998</v>
      </c>
      <c r="K25" s="14">
        <v>2.8</v>
      </c>
      <c r="L25" s="15">
        <f t="shared" si="1"/>
        <v>374919.94231999991</v>
      </c>
      <c r="M25" s="15">
        <v>186344.13816999999</v>
      </c>
      <c r="N25" s="14">
        <v>2.8</v>
      </c>
      <c r="O25" s="15">
        <f t="shared" si="2"/>
        <v>521763.58687599993</v>
      </c>
      <c r="P25" s="15">
        <v>204197.47012999997</v>
      </c>
      <c r="Q25" s="14">
        <v>2.8</v>
      </c>
      <c r="R25" s="15">
        <f t="shared" si="3"/>
        <v>571752.91636399983</v>
      </c>
      <c r="S25" s="15">
        <v>245483.29899999997</v>
      </c>
      <c r="T25" s="14">
        <v>2.8</v>
      </c>
      <c r="U25" s="15">
        <f t="shared" si="4"/>
        <v>687353.23719999986</v>
      </c>
    </row>
    <row r="26" spans="4:21">
      <c r="D26" s="13"/>
      <c r="E26" s="13" t="s">
        <v>289</v>
      </c>
      <c r="F26" s="13"/>
      <c r="G26" s="13"/>
      <c r="H26" s="13"/>
      <c r="I26" s="15">
        <f>SUM(I6:I25)</f>
        <v>21028213.851994</v>
      </c>
      <c r="J26" s="13"/>
      <c r="K26" s="13"/>
      <c r="L26" s="15">
        <f>SUM(L6:L25)</f>
        <v>51339849.429319993</v>
      </c>
      <c r="M26" s="13"/>
      <c r="N26" s="13"/>
      <c r="O26" s="15">
        <f>SUM(O6:O25)</f>
        <v>77280199.348676011</v>
      </c>
      <c r="P26" s="13"/>
      <c r="Q26" s="13"/>
      <c r="R26" s="15">
        <f>SUM(R6:R25)</f>
        <v>80322609.665563986</v>
      </c>
      <c r="S26" s="13"/>
      <c r="T26" s="13"/>
      <c r="U26" s="15">
        <f>SUM(U6:U25)</f>
        <v>100588736.31120001</v>
      </c>
    </row>
  </sheetData>
  <mergeCells count="8">
    <mergeCell ref="P4:R4"/>
    <mergeCell ref="S4:U4"/>
    <mergeCell ref="F4:F5"/>
    <mergeCell ref="E4:E5"/>
    <mergeCell ref="D4:D5"/>
    <mergeCell ref="G4:I4"/>
    <mergeCell ref="J4:L4"/>
    <mergeCell ref="M4:O4"/>
  </mergeCells>
  <pageMargins left="0.25" right="0" top="0.5" bottom="0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E2:Z20"/>
  <sheetViews>
    <sheetView topLeftCell="F1" workbookViewId="0">
      <selection activeCell="F20" sqref="F20"/>
    </sheetView>
  </sheetViews>
  <sheetFormatPr defaultRowHeight="14.25"/>
  <cols>
    <col min="1" max="4" width="9.140625" style="1"/>
    <col min="5" max="5" width="6.7109375" style="1" customWidth="1"/>
    <col min="6" max="6" width="27.85546875" style="1" customWidth="1"/>
    <col min="7" max="7" width="9.140625" style="1"/>
    <col min="8" max="8" width="9.7109375" style="1" bestFit="1" customWidth="1"/>
    <col min="9" max="9" width="9.7109375" style="1" hidden="1" customWidth="1"/>
    <col min="10" max="10" width="13.140625" style="1" customWidth="1"/>
    <col min="11" max="11" width="9.7109375" style="1" bestFit="1" customWidth="1"/>
    <col min="12" max="12" width="9.7109375" style="1" hidden="1" customWidth="1"/>
    <col min="13" max="13" width="12.7109375" style="1" customWidth="1"/>
    <col min="14" max="14" width="9.7109375" style="1" bestFit="1" customWidth="1"/>
    <col min="15" max="15" width="9.7109375" style="1" hidden="1" customWidth="1"/>
    <col min="16" max="16" width="12.7109375" style="1" customWidth="1"/>
    <col min="17" max="17" width="9.7109375" style="1" bestFit="1" customWidth="1"/>
    <col min="18" max="18" width="9.7109375" style="1" hidden="1" customWidth="1"/>
    <col min="19" max="19" width="13.28515625" style="1" customWidth="1"/>
    <col min="20" max="20" width="9.7109375" style="1" bestFit="1" customWidth="1"/>
    <col min="21" max="21" width="9.140625" style="1" hidden="1" customWidth="1"/>
    <col min="22" max="22" width="12.140625" style="1" customWidth="1"/>
    <col min="23" max="16384" width="9.140625" style="1"/>
  </cols>
  <sheetData>
    <row r="2" spans="5:26" ht="15.75">
      <c r="E2" s="18" t="s">
        <v>260</v>
      </c>
    </row>
    <row r="3" spans="5:26" ht="15.75">
      <c r="E3" s="18" t="s">
        <v>243</v>
      </c>
    </row>
    <row r="5" spans="5:26" ht="30.75" customHeight="1">
      <c r="E5" s="80" t="s">
        <v>7</v>
      </c>
      <c r="F5" s="78" t="s">
        <v>81</v>
      </c>
      <c r="G5" s="78" t="s">
        <v>2</v>
      </c>
      <c r="H5" s="73" t="s">
        <v>119</v>
      </c>
      <c r="I5" s="74"/>
      <c r="J5" s="75"/>
      <c r="K5" s="73" t="s">
        <v>120</v>
      </c>
      <c r="L5" s="74"/>
      <c r="M5" s="75"/>
      <c r="N5" s="73" t="s">
        <v>121</v>
      </c>
      <c r="O5" s="74"/>
      <c r="P5" s="75"/>
      <c r="Q5" s="73" t="s">
        <v>122</v>
      </c>
      <c r="R5" s="74"/>
      <c r="S5" s="75"/>
      <c r="T5" s="73" t="s">
        <v>251</v>
      </c>
      <c r="U5" s="74"/>
      <c r="V5" s="75"/>
      <c r="Z5" s="1">
        <f>+(27.3*73.5)</f>
        <v>2006.55</v>
      </c>
    </row>
    <row r="6" spans="5:26" ht="35.25" customHeight="1">
      <c r="E6" s="80"/>
      <c r="F6" s="78"/>
      <c r="G6" s="78"/>
      <c r="H6" s="10" t="s">
        <v>197</v>
      </c>
      <c r="I6" s="41" t="s">
        <v>250</v>
      </c>
      <c r="J6" s="40" t="s">
        <v>246</v>
      </c>
      <c r="K6" s="10" t="s">
        <v>197</v>
      </c>
      <c r="L6" s="41" t="s">
        <v>250</v>
      </c>
      <c r="M6" s="40" t="s">
        <v>246</v>
      </c>
      <c r="N6" s="10" t="s">
        <v>197</v>
      </c>
      <c r="O6" s="41" t="s">
        <v>250</v>
      </c>
      <c r="P6" s="40" t="s">
        <v>246</v>
      </c>
      <c r="Q6" s="10" t="s">
        <v>197</v>
      </c>
      <c r="R6" s="41" t="s">
        <v>250</v>
      </c>
      <c r="S6" s="40" t="s">
        <v>246</v>
      </c>
      <c r="T6" s="10" t="s">
        <v>197</v>
      </c>
      <c r="U6" s="41" t="s">
        <v>250</v>
      </c>
      <c r="V6" s="40" t="s">
        <v>246</v>
      </c>
    </row>
    <row r="7" spans="5:26" ht="20.100000000000001" customHeight="1">
      <c r="E7" s="8">
        <v>1</v>
      </c>
      <c r="F7" s="9" t="s">
        <v>92</v>
      </c>
      <c r="G7" s="8" t="s">
        <v>93</v>
      </c>
      <c r="H7" s="15">
        <v>32000</v>
      </c>
      <c r="I7" s="14">
        <v>2006.55</v>
      </c>
      <c r="J7" s="15">
        <f>+(H7*I7)</f>
        <v>64209600</v>
      </c>
      <c r="K7" s="15">
        <v>34000</v>
      </c>
      <c r="L7" s="14">
        <v>2006.55</v>
      </c>
      <c r="M7" s="15">
        <f>+(K7*L7)</f>
        <v>68222700</v>
      </c>
      <c r="N7" s="15">
        <v>34000</v>
      </c>
      <c r="O7" s="14">
        <v>2006.55</v>
      </c>
      <c r="P7" s="15">
        <f>+(N7*O7)</f>
        <v>68222700</v>
      </c>
      <c r="Q7" s="15">
        <v>36000</v>
      </c>
      <c r="R7" s="14">
        <v>2006.55</v>
      </c>
      <c r="S7" s="15">
        <f>+(Q7*R7)</f>
        <v>72235800</v>
      </c>
      <c r="T7" s="15">
        <v>37200</v>
      </c>
      <c r="U7" s="14">
        <v>2006.55</v>
      </c>
      <c r="V7" s="15">
        <f>+(T7*U7)</f>
        <v>74643660</v>
      </c>
    </row>
    <row r="8" spans="5:26" ht="20.100000000000001" customHeight="1">
      <c r="E8" s="2">
        <v>2</v>
      </c>
      <c r="F8" s="3" t="s">
        <v>94</v>
      </c>
      <c r="G8" s="2" t="s">
        <v>3</v>
      </c>
      <c r="H8" s="15">
        <v>4800</v>
      </c>
      <c r="I8" s="15">
        <v>2330</v>
      </c>
      <c r="J8" s="15">
        <f t="shared" ref="J8:J19" si="0">+(H8*I8)</f>
        <v>11184000</v>
      </c>
      <c r="K8" s="15">
        <v>5100</v>
      </c>
      <c r="L8" s="15">
        <v>2330</v>
      </c>
      <c r="M8" s="15">
        <f t="shared" ref="M8:M19" si="1">+(K8*L8)</f>
        <v>11883000</v>
      </c>
      <c r="N8" s="15">
        <v>5100</v>
      </c>
      <c r="O8" s="15">
        <v>2330</v>
      </c>
      <c r="P8" s="15">
        <f t="shared" ref="P8:P19" si="2">+(N8*O8)</f>
        <v>11883000</v>
      </c>
      <c r="Q8" s="15">
        <v>5400</v>
      </c>
      <c r="R8" s="15">
        <v>2330</v>
      </c>
      <c r="S8" s="15">
        <f t="shared" ref="S8:S19" si="3">+(Q8*R8)</f>
        <v>12582000</v>
      </c>
      <c r="T8" s="15">
        <v>5580</v>
      </c>
      <c r="U8" s="15">
        <v>2330</v>
      </c>
      <c r="V8" s="15">
        <f t="shared" ref="V8:V19" si="4">+(T8*U8)</f>
        <v>13001400</v>
      </c>
    </row>
    <row r="9" spans="5:26" ht="20.100000000000001" customHeight="1">
      <c r="E9" s="2">
        <v>3</v>
      </c>
      <c r="F9" s="3" t="s">
        <v>95</v>
      </c>
      <c r="G9" s="2" t="s">
        <v>3</v>
      </c>
      <c r="H9" s="15">
        <v>128</v>
      </c>
      <c r="I9" s="15">
        <v>150</v>
      </c>
      <c r="J9" s="15">
        <f t="shared" si="0"/>
        <v>19200</v>
      </c>
      <c r="K9" s="15">
        <v>136</v>
      </c>
      <c r="L9" s="15">
        <v>150</v>
      </c>
      <c r="M9" s="15">
        <f t="shared" si="1"/>
        <v>20400</v>
      </c>
      <c r="N9" s="15">
        <v>136</v>
      </c>
      <c r="O9" s="15">
        <v>150</v>
      </c>
      <c r="P9" s="15">
        <f t="shared" si="2"/>
        <v>20400</v>
      </c>
      <c r="Q9" s="15">
        <v>144</v>
      </c>
      <c r="R9" s="15">
        <v>150</v>
      </c>
      <c r="S9" s="15">
        <f t="shared" si="3"/>
        <v>21600</v>
      </c>
      <c r="T9" s="15">
        <v>148.80000000000001</v>
      </c>
      <c r="U9" s="15">
        <v>150</v>
      </c>
      <c r="V9" s="15">
        <f t="shared" si="4"/>
        <v>22320</v>
      </c>
    </row>
    <row r="10" spans="5:26" ht="20.100000000000001" customHeight="1">
      <c r="E10" s="2">
        <v>4</v>
      </c>
      <c r="F10" s="3" t="s">
        <v>96</v>
      </c>
      <c r="G10" s="2" t="s">
        <v>3</v>
      </c>
      <c r="H10" s="15">
        <v>18400</v>
      </c>
      <c r="I10" s="15">
        <v>310</v>
      </c>
      <c r="J10" s="15">
        <f t="shared" si="0"/>
        <v>5704000</v>
      </c>
      <c r="K10" s="15">
        <v>19550</v>
      </c>
      <c r="L10" s="15">
        <v>310</v>
      </c>
      <c r="M10" s="15">
        <f t="shared" si="1"/>
        <v>6060500</v>
      </c>
      <c r="N10" s="15">
        <v>19550</v>
      </c>
      <c r="O10" s="15">
        <v>310</v>
      </c>
      <c r="P10" s="15">
        <f t="shared" si="2"/>
        <v>6060500</v>
      </c>
      <c r="Q10" s="15">
        <v>20700</v>
      </c>
      <c r="R10" s="15">
        <v>310</v>
      </c>
      <c r="S10" s="15">
        <f t="shared" si="3"/>
        <v>6417000</v>
      </c>
      <c r="T10" s="15">
        <v>21390</v>
      </c>
      <c r="U10" s="15">
        <v>310</v>
      </c>
      <c r="V10" s="15">
        <f t="shared" si="4"/>
        <v>6630900</v>
      </c>
    </row>
    <row r="11" spans="5:26" ht="20.100000000000001" customHeight="1">
      <c r="E11" s="2">
        <v>5</v>
      </c>
      <c r="F11" s="3" t="s">
        <v>97</v>
      </c>
      <c r="G11" s="2" t="s">
        <v>98</v>
      </c>
      <c r="H11" s="15">
        <v>320</v>
      </c>
      <c r="I11" s="15">
        <v>1300</v>
      </c>
      <c r="J11" s="15">
        <f t="shared" si="0"/>
        <v>416000</v>
      </c>
      <c r="K11" s="15">
        <v>340</v>
      </c>
      <c r="L11" s="15">
        <v>1300</v>
      </c>
      <c r="M11" s="15">
        <f t="shared" si="1"/>
        <v>442000</v>
      </c>
      <c r="N11" s="15">
        <v>340</v>
      </c>
      <c r="O11" s="15">
        <v>1300</v>
      </c>
      <c r="P11" s="15">
        <f t="shared" si="2"/>
        <v>442000</v>
      </c>
      <c r="Q11" s="15">
        <v>360</v>
      </c>
      <c r="R11" s="15">
        <v>1300</v>
      </c>
      <c r="S11" s="15">
        <f t="shared" si="3"/>
        <v>468000</v>
      </c>
      <c r="T11" s="15">
        <v>372</v>
      </c>
      <c r="U11" s="15">
        <v>1300</v>
      </c>
      <c r="V11" s="15">
        <f t="shared" si="4"/>
        <v>483600</v>
      </c>
    </row>
    <row r="12" spans="5:26" ht="30.75" customHeight="1">
      <c r="E12" s="2">
        <v>6</v>
      </c>
      <c r="F12" s="6" t="s">
        <v>196</v>
      </c>
      <c r="G12" s="2" t="s">
        <v>98</v>
      </c>
      <c r="H12" s="15">
        <v>800000</v>
      </c>
      <c r="I12" s="49">
        <v>1.3</v>
      </c>
      <c r="J12" s="15">
        <f t="shared" si="0"/>
        <v>1040000</v>
      </c>
      <c r="K12" s="15">
        <v>850000</v>
      </c>
      <c r="L12" s="49">
        <v>1.3</v>
      </c>
      <c r="M12" s="15">
        <f t="shared" si="1"/>
        <v>1105000</v>
      </c>
      <c r="N12" s="15">
        <v>850000</v>
      </c>
      <c r="O12" s="49">
        <v>1.3</v>
      </c>
      <c r="P12" s="15">
        <f t="shared" si="2"/>
        <v>1105000</v>
      </c>
      <c r="Q12" s="15">
        <v>900000</v>
      </c>
      <c r="R12" s="49">
        <v>1.3</v>
      </c>
      <c r="S12" s="15">
        <f t="shared" si="3"/>
        <v>1170000</v>
      </c>
      <c r="T12" s="15">
        <v>930000</v>
      </c>
      <c r="U12" s="49">
        <v>1.3</v>
      </c>
      <c r="V12" s="15">
        <f t="shared" si="4"/>
        <v>1209000</v>
      </c>
    </row>
    <row r="13" spans="5:26" ht="20.100000000000001" customHeight="1">
      <c r="E13" s="2">
        <v>7</v>
      </c>
      <c r="F13" s="3" t="s">
        <v>99</v>
      </c>
      <c r="G13" s="2" t="s">
        <v>98</v>
      </c>
      <c r="H13" s="15">
        <v>800000</v>
      </c>
      <c r="I13" s="14">
        <v>0.31</v>
      </c>
      <c r="J13" s="15">
        <f t="shared" si="0"/>
        <v>248000</v>
      </c>
      <c r="K13" s="15">
        <v>850000</v>
      </c>
      <c r="L13" s="14">
        <v>0.31</v>
      </c>
      <c r="M13" s="15">
        <f t="shared" si="1"/>
        <v>263500</v>
      </c>
      <c r="N13" s="15">
        <v>850000</v>
      </c>
      <c r="O13" s="14">
        <v>0.31</v>
      </c>
      <c r="P13" s="15">
        <f t="shared" si="2"/>
        <v>263500</v>
      </c>
      <c r="Q13" s="15">
        <v>900000</v>
      </c>
      <c r="R13" s="14">
        <v>0.31</v>
      </c>
      <c r="S13" s="15">
        <f t="shared" si="3"/>
        <v>279000</v>
      </c>
      <c r="T13" s="15">
        <v>930000</v>
      </c>
      <c r="U13" s="14">
        <v>0.31</v>
      </c>
      <c r="V13" s="15">
        <f t="shared" si="4"/>
        <v>288300</v>
      </c>
    </row>
    <row r="14" spans="5:26" ht="45.75" customHeight="1">
      <c r="E14" s="2">
        <v>8</v>
      </c>
      <c r="F14" s="6" t="s">
        <v>100</v>
      </c>
      <c r="G14" s="2" t="s">
        <v>98</v>
      </c>
      <c r="H14" s="15">
        <v>20000</v>
      </c>
      <c r="I14" s="14">
        <v>29.1</v>
      </c>
      <c r="J14" s="15">
        <f t="shared" si="0"/>
        <v>582000</v>
      </c>
      <c r="K14" s="15">
        <v>21250</v>
      </c>
      <c r="L14" s="14">
        <v>29.1</v>
      </c>
      <c r="M14" s="15">
        <f t="shared" si="1"/>
        <v>618375</v>
      </c>
      <c r="N14" s="15">
        <v>21250</v>
      </c>
      <c r="O14" s="14">
        <v>29.1</v>
      </c>
      <c r="P14" s="15">
        <f t="shared" si="2"/>
        <v>618375</v>
      </c>
      <c r="Q14" s="15">
        <v>22500</v>
      </c>
      <c r="R14" s="14">
        <v>29.1</v>
      </c>
      <c r="S14" s="15">
        <f t="shared" si="3"/>
        <v>654750</v>
      </c>
      <c r="T14" s="15">
        <v>23250</v>
      </c>
      <c r="U14" s="14">
        <v>29.1</v>
      </c>
      <c r="V14" s="15">
        <f t="shared" si="4"/>
        <v>676575</v>
      </c>
    </row>
    <row r="15" spans="5:26" ht="20.100000000000001" customHeight="1">
      <c r="E15" s="2">
        <v>9</v>
      </c>
      <c r="F15" s="3" t="s">
        <v>101</v>
      </c>
      <c r="G15" s="2" t="s">
        <v>98</v>
      </c>
      <c r="H15" s="15">
        <v>20000</v>
      </c>
      <c r="I15" s="14">
        <v>2.8</v>
      </c>
      <c r="J15" s="15">
        <f t="shared" si="0"/>
        <v>56000</v>
      </c>
      <c r="K15" s="15">
        <v>21250</v>
      </c>
      <c r="L15" s="14">
        <v>2.8</v>
      </c>
      <c r="M15" s="15">
        <f t="shared" si="1"/>
        <v>59499.999999999993</v>
      </c>
      <c r="N15" s="15">
        <v>21250</v>
      </c>
      <c r="O15" s="14">
        <v>2.8</v>
      </c>
      <c r="P15" s="15">
        <f t="shared" si="2"/>
        <v>59499.999999999993</v>
      </c>
      <c r="Q15" s="15">
        <v>22500</v>
      </c>
      <c r="R15" s="14">
        <v>2.8</v>
      </c>
      <c r="S15" s="15">
        <f t="shared" si="3"/>
        <v>62999.999999999993</v>
      </c>
      <c r="T15" s="15">
        <v>23250</v>
      </c>
      <c r="U15" s="14">
        <v>2.8</v>
      </c>
      <c r="V15" s="15">
        <f t="shared" si="4"/>
        <v>65099.999999999993</v>
      </c>
    </row>
    <row r="16" spans="5:26" ht="20.100000000000001" customHeight="1">
      <c r="E16" s="2">
        <v>10</v>
      </c>
      <c r="F16" s="3" t="s">
        <v>102</v>
      </c>
      <c r="G16" s="2" t="s">
        <v>98</v>
      </c>
      <c r="H16" s="15">
        <v>2400</v>
      </c>
      <c r="I16" s="15">
        <v>13</v>
      </c>
      <c r="J16" s="15">
        <f t="shared" si="0"/>
        <v>31200</v>
      </c>
      <c r="K16" s="15">
        <v>2550</v>
      </c>
      <c r="L16" s="15">
        <v>13</v>
      </c>
      <c r="M16" s="15">
        <f t="shared" si="1"/>
        <v>33150</v>
      </c>
      <c r="N16" s="15">
        <v>2550</v>
      </c>
      <c r="O16" s="15">
        <v>13</v>
      </c>
      <c r="P16" s="15">
        <f t="shared" si="2"/>
        <v>33150</v>
      </c>
      <c r="Q16" s="15">
        <v>2700</v>
      </c>
      <c r="R16" s="15">
        <v>13</v>
      </c>
      <c r="S16" s="15">
        <f t="shared" si="3"/>
        <v>35100</v>
      </c>
      <c r="T16" s="15">
        <v>2790</v>
      </c>
      <c r="U16" s="15">
        <v>13</v>
      </c>
      <c r="V16" s="15">
        <f t="shared" si="4"/>
        <v>36270</v>
      </c>
    </row>
    <row r="17" spans="5:22" ht="20.100000000000001" customHeight="1">
      <c r="E17" s="2">
        <v>11</v>
      </c>
      <c r="F17" s="3" t="s">
        <v>103</v>
      </c>
      <c r="G17" s="2" t="s">
        <v>98</v>
      </c>
      <c r="H17" s="15">
        <v>800</v>
      </c>
      <c r="I17" s="15">
        <v>33</v>
      </c>
      <c r="J17" s="15">
        <f t="shared" si="0"/>
        <v>26400</v>
      </c>
      <c r="K17" s="15">
        <v>850</v>
      </c>
      <c r="L17" s="15">
        <v>33</v>
      </c>
      <c r="M17" s="15">
        <f t="shared" si="1"/>
        <v>28050</v>
      </c>
      <c r="N17" s="15">
        <v>850</v>
      </c>
      <c r="O17" s="15">
        <v>33</v>
      </c>
      <c r="P17" s="15">
        <f t="shared" si="2"/>
        <v>28050</v>
      </c>
      <c r="Q17" s="15">
        <v>900</v>
      </c>
      <c r="R17" s="15">
        <v>33</v>
      </c>
      <c r="S17" s="15">
        <f t="shared" si="3"/>
        <v>29700</v>
      </c>
      <c r="T17" s="15">
        <v>930</v>
      </c>
      <c r="U17" s="15">
        <v>33</v>
      </c>
      <c r="V17" s="15">
        <f t="shared" si="4"/>
        <v>30690</v>
      </c>
    </row>
    <row r="18" spans="5:22" ht="20.100000000000001" customHeight="1">
      <c r="E18" s="2">
        <v>12</v>
      </c>
      <c r="F18" s="3" t="s">
        <v>104</v>
      </c>
      <c r="G18" s="2" t="s">
        <v>98</v>
      </c>
      <c r="H18" s="15">
        <v>400</v>
      </c>
      <c r="I18" s="15">
        <v>10</v>
      </c>
      <c r="J18" s="15">
        <f t="shared" si="0"/>
        <v>4000</v>
      </c>
      <c r="K18" s="15">
        <v>425</v>
      </c>
      <c r="L18" s="15">
        <v>10</v>
      </c>
      <c r="M18" s="15">
        <f t="shared" si="1"/>
        <v>4250</v>
      </c>
      <c r="N18" s="15">
        <v>425</v>
      </c>
      <c r="O18" s="15">
        <v>10</v>
      </c>
      <c r="P18" s="15">
        <f t="shared" si="2"/>
        <v>4250</v>
      </c>
      <c r="Q18" s="15">
        <v>450</v>
      </c>
      <c r="R18" s="15">
        <v>10</v>
      </c>
      <c r="S18" s="15">
        <f t="shared" si="3"/>
        <v>4500</v>
      </c>
      <c r="T18" s="15">
        <v>465</v>
      </c>
      <c r="U18" s="15">
        <v>10</v>
      </c>
      <c r="V18" s="15">
        <f t="shared" si="4"/>
        <v>4650</v>
      </c>
    </row>
    <row r="19" spans="5:22" ht="20.100000000000001" customHeight="1">
      <c r="E19" s="4">
        <v>13</v>
      </c>
      <c r="F19" s="5" t="s">
        <v>105</v>
      </c>
      <c r="G19" s="4" t="s">
        <v>3</v>
      </c>
      <c r="H19" s="15">
        <v>128</v>
      </c>
      <c r="I19" s="15">
        <v>125</v>
      </c>
      <c r="J19" s="15">
        <f t="shared" si="0"/>
        <v>16000</v>
      </c>
      <c r="K19" s="15">
        <v>136</v>
      </c>
      <c r="L19" s="15">
        <v>125</v>
      </c>
      <c r="M19" s="15">
        <f t="shared" si="1"/>
        <v>17000</v>
      </c>
      <c r="N19" s="15">
        <v>136</v>
      </c>
      <c r="O19" s="15">
        <v>125</v>
      </c>
      <c r="P19" s="15">
        <f t="shared" si="2"/>
        <v>17000</v>
      </c>
      <c r="Q19" s="15">
        <v>144</v>
      </c>
      <c r="R19" s="15">
        <v>125</v>
      </c>
      <c r="S19" s="15">
        <f t="shared" si="3"/>
        <v>18000</v>
      </c>
      <c r="T19" s="15">
        <v>148.80000000000001</v>
      </c>
      <c r="U19" s="15">
        <v>125</v>
      </c>
      <c r="V19" s="15">
        <f t="shared" si="4"/>
        <v>18600</v>
      </c>
    </row>
    <row r="20" spans="5:22">
      <c r="F20" s="13" t="s">
        <v>289</v>
      </c>
      <c r="G20" s="13"/>
      <c r="H20" s="13"/>
      <c r="I20" s="13"/>
      <c r="J20" s="15">
        <f>SUM(J7:J19)</f>
        <v>83536400</v>
      </c>
      <c r="K20" s="13"/>
      <c r="L20" s="13"/>
      <c r="M20" s="15">
        <f>SUM(M7:M19)</f>
        <v>88757425</v>
      </c>
      <c r="N20" s="13"/>
      <c r="O20" s="13"/>
      <c r="P20" s="15">
        <f>SUM(P7:P19)</f>
        <v>88757425</v>
      </c>
      <c r="Q20" s="13"/>
      <c r="R20" s="13"/>
      <c r="S20" s="15">
        <f>SUM(S7:S19)</f>
        <v>93978450</v>
      </c>
      <c r="T20" s="13"/>
      <c r="U20" s="13"/>
      <c r="V20" s="15">
        <f>SUM(V7:V19)</f>
        <v>97111065</v>
      </c>
    </row>
  </sheetData>
  <mergeCells count="8">
    <mergeCell ref="E5:E6"/>
    <mergeCell ref="H5:J5"/>
    <mergeCell ref="K5:M5"/>
    <mergeCell ref="N5:P5"/>
    <mergeCell ref="Q5:S5"/>
    <mergeCell ref="T5:V5"/>
    <mergeCell ref="G5:G6"/>
    <mergeCell ref="F5:F6"/>
  </mergeCells>
  <pageMargins left="0.5" right="0" top="0.75" bottom="0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2:U31"/>
  <sheetViews>
    <sheetView topLeftCell="A13" workbookViewId="0">
      <selection activeCell="E31" sqref="E31"/>
    </sheetView>
  </sheetViews>
  <sheetFormatPr defaultRowHeight="14.25"/>
  <cols>
    <col min="1" max="3" width="9.140625" style="1"/>
    <col min="4" max="4" width="5.85546875" style="1" customWidth="1"/>
    <col min="5" max="5" width="30.7109375" style="1" bestFit="1" customWidth="1"/>
    <col min="6" max="6" width="7" style="1" customWidth="1"/>
    <col min="7" max="7" width="11" style="1" customWidth="1"/>
    <col min="8" max="8" width="11" style="1" hidden="1" customWidth="1"/>
    <col min="9" max="9" width="14.42578125" style="1" customWidth="1"/>
    <col min="10" max="10" width="10.7109375" style="1" customWidth="1"/>
    <col min="11" max="11" width="10.7109375" style="1" hidden="1" customWidth="1"/>
    <col min="12" max="12" width="14.140625" style="1" customWidth="1"/>
    <col min="13" max="13" width="10.7109375" style="1" customWidth="1"/>
    <col min="14" max="14" width="10.7109375" style="1" hidden="1" customWidth="1"/>
    <col min="15" max="15" width="14.28515625" style="1" customWidth="1"/>
    <col min="16" max="16" width="10.7109375" style="1" customWidth="1"/>
    <col min="17" max="17" width="10.7109375" style="1" hidden="1" customWidth="1"/>
    <col min="18" max="18" width="13.42578125" style="1" customWidth="1"/>
    <col min="19" max="19" width="10.7109375" style="1" customWidth="1"/>
    <col min="20" max="20" width="0" style="1" hidden="1" customWidth="1"/>
    <col min="21" max="21" width="12.85546875" style="1" customWidth="1"/>
    <col min="22" max="16384" width="9.140625" style="1"/>
  </cols>
  <sheetData>
    <row r="2" spans="4:21" ht="15.75">
      <c r="D2" s="18" t="s">
        <v>261</v>
      </c>
    </row>
    <row r="3" spans="4:21" ht="15.75">
      <c r="D3" s="18" t="s">
        <v>242</v>
      </c>
    </row>
    <row r="5" spans="4:21" ht="15" customHeight="1">
      <c r="D5" s="83" t="s">
        <v>7</v>
      </c>
      <c r="E5" s="91" t="s">
        <v>81</v>
      </c>
      <c r="F5" s="91" t="s">
        <v>2</v>
      </c>
      <c r="G5" s="73" t="s">
        <v>119</v>
      </c>
      <c r="H5" s="74"/>
      <c r="I5" s="75"/>
      <c r="J5" s="73" t="s">
        <v>120</v>
      </c>
      <c r="K5" s="74"/>
      <c r="L5" s="75"/>
      <c r="M5" s="73" t="s">
        <v>121</v>
      </c>
      <c r="N5" s="74"/>
      <c r="O5" s="75"/>
      <c r="P5" s="73" t="s">
        <v>122</v>
      </c>
      <c r="Q5" s="74"/>
      <c r="R5" s="75"/>
      <c r="S5" s="73" t="s">
        <v>251</v>
      </c>
      <c r="T5" s="74"/>
      <c r="U5" s="75"/>
    </row>
    <row r="6" spans="4:21" ht="30">
      <c r="D6" s="84"/>
      <c r="E6" s="92"/>
      <c r="F6" s="92"/>
      <c r="G6" s="20" t="s">
        <v>210</v>
      </c>
      <c r="H6" s="20"/>
      <c r="I6" s="20"/>
      <c r="J6" s="20" t="s">
        <v>211</v>
      </c>
      <c r="K6" s="20"/>
      <c r="L6" s="20"/>
      <c r="M6" s="20" t="s">
        <v>212</v>
      </c>
      <c r="N6" s="20"/>
      <c r="O6" s="20"/>
      <c r="P6" s="20" t="s">
        <v>213</v>
      </c>
      <c r="Q6" s="20"/>
      <c r="R6" s="20"/>
      <c r="S6" s="20" t="s">
        <v>213</v>
      </c>
      <c r="T6" s="13"/>
      <c r="U6" s="13"/>
    </row>
    <row r="7" spans="4:21" ht="27.75" customHeight="1">
      <c r="D7" s="85"/>
      <c r="E7" s="93"/>
      <c r="F7" s="93"/>
      <c r="G7" s="11" t="s">
        <v>209</v>
      </c>
      <c r="H7" s="39" t="s">
        <v>250</v>
      </c>
      <c r="I7" s="40" t="s">
        <v>246</v>
      </c>
      <c r="J7" s="11" t="s">
        <v>209</v>
      </c>
      <c r="K7" s="39" t="s">
        <v>250</v>
      </c>
      <c r="L7" s="40" t="s">
        <v>246</v>
      </c>
      <c r="M7" s="11" t="s">
        <v>209</v>
      </c>
      <c r="N7" s="39" t="s">
        <v>250</v>
      </c>
      <c r="O7" s="40" t="s">
        <v>246</v>
      </c>
      <c r="P7" s="11" t="s">
        <v>209</v>
      </c>
      <c r="Q7" s="39" t="s">
        <v>250</v>
      </c>
      <c r="R7" s="40" t="s">
        <v>246</v>
      </c>
      <c r="S7" s="11" t="s">
        <v>209</v>
      </c>
      <c r="T7" s="39" t="s">
        <v>250</v>
      </c>
      <c r="U7" s="40" t="s">
        <v>246</v>
      </c>
    </row>
    <row r="8" spans="4:21">
      <c r="D8" s="8">
        <v>1</v>
      </c>
      <c r="E8" s="9" t="s">
        <v>83</v>
      </c>
      <c r="F8" s="12" t="s">
        <v>3</v>
      </c>
      <c r="G8" s="15">
        <v>2645.5</v>
      </c>
      <c r="H8" s="15">
        <v>42</v>
      </c>
      <c r="I8" s="15">
        <f>+(G8*H8)</f>
        <v>111111</v>
      </c>
      <c r="J8" s="15">
        <v>2849</v>
      </c>
      <c r="K8" s="15">
        <v>42</v>
      </c>
      <c r="L8" s="15">
        <f>+(J8*K8)</f>
        <v>119658</v>
      </c>
      <c r="M8" s="15">
        <v>3093.2000000000003</v>
      </c>
      <c r="N8" s="15">
        <v>42</v>
      </c>
      <c r="O8" s="15">
        <f>+(M8*N8)</f>
        <v>129914.40000000001</v>
      </c>
      <c r="P8" s="15">
        <v>3378.1000000000004</v>
      </c>
      <c r="Q8" s="15">
        <v>42</v>
      </c>
      <c r="R8" s="15">
        <f>+(P8*Q8)</f>
        <v>141880.20000000001</v>
      </c>
      <c r="S8" s="15">
        <v>3378.1000000000004</v>
      </c>
      <c r="T8" s="15">
        <v>42</v>
      </c>
      <c r="U8" s="15">
        <f>+(S8*T8)</f>
        <v>141880.20000000001</v>
      </c>
    </row>
    <row r="9" spans="4:21">
      <c r="D9" s="2">
        <v>2</v>
      </c>
      <c r="E9" s="3" t="s">
        <v>84</v>
      </c>
      <c r="F9" s="12" t="s">
        <v>3</v>
      </c>
      <c r="G9" s="15">
        <v>2600</v>
      </c>
      <c r="H9" s="15">
        <v>45</v>
      </c>
      <c r="I9" s="15">
        <f t="shared" ref="I9:I30" si="0">+(G9*H9)</f>
        <v>117000</v>
      </c>
      <c r="J9" s="15">
        <v>2800</v>
      </c>
      <c r="K9" s="15">
        <v>45</v>
      </c>
      <c r="L9" s="15">
        <f t="shared" ref="L9:L30" si="1">+(J9*K9)</f>
        <v>126000</v>
      </c>
      <c r="M9" s="15">
        <v>3040</v>
      </c>
      <c r="N9" s="15">
        <v>45</v>
      </c>
      <c r="O9" s="15">
        <f t="shared" ref="O9:O30" si="2">+(M9*N9)</f>
        <v>136800</v>
      </c>
      <c r="P9" s="15">
        <v>3320</v>
      </c>
      <c r="Q9" s="15">
        <v>45</v>
      </c>
      <c r="R9" s="15">
        <f t="shared" ref="R9:R30" si="3">+(P9*Q9)</f>
        <v>149400</v>
      </c>
      <c r="S9" s="15">
        <v>3320</v>
      </c>
      <c r="T9" s="15">
        <v>45</v>
      </c>
      <c r="U9" s="15">
        <f t="shared" ref="U9:U30" si="4">+(S9*T9)</f>
        <v>149400</v>
      </c>
    </row>
    <row r="10" spans="4:21">
      <c r="D10" s="2">
        <v>3</v>
      </c>
      <c r="E10" s="3" t="s">
        <v>82</v>
      </c>
      <c r="F10" s="12" t="s">
        <v>3</v>
      </c>
      <c r="G10" s="15">
        <v>113.75</v>
      </c>
      <c r="H10" s="15">
        <v>45</v>
      </c>
      <c r="I10" s="15">
        <f t="shared" si="0"/>
        <v>5118.75</v>
      </c>
      <c r="J10" s="15">
        <v>122.5</v>
      </c>
      <c r="K10" s="15">
        <v>45</v>
      </c>
      <c r="L10" s="15">
        <f t="shared" si="1"/>
        <v>5512.5</v>
      </c>
      <c r="M10" s="15">
        <v>133</v>
      </c>
      <c r="N10" s="15">
        <v>45</v>
      </c>
      <c r="O10" s="15">
        <f t="shared" si="2"/>
        <v>5985</v>
      </c>
      <c r="P10" s="15">
        <v>145.25</v>
      </c>
      <c r="Q10" s="15">
        <v>45</v>
      </c>
      <c r="R10" s="15">
        <f t="shared" si="3"/>
        <v>6536.25</v>
      </c>
      <c r="S10" s="15">
        <v>145.25</v>
      </c>
      <c r="T10" s="15">
        <v>45</v>
      </c>
      <c r="U10" s="15">
        <f t="shared" si="4"/>
        <v>6536.25</v>
      </c>
    </row>
    <row r="11" spans="4:21">
      <c r="D11" s="2">
        <v>4</v>
      </c>
      <c r="E11" s="3" t="s">
        <v>34</v>
      </c>
      <c r="F11" s="12" t="s">
        <v>3</v>
      </c>
      <c r="G11" s="15">
        <v>520</v>
      </c>
      <c r="H11" s="15">
        <v>26</v>
      </c>
      <c r="I11" s="15">
        <f t="shared" si="0"/>
        <v>13520</v>
      </c>
      <c r="J11" s="15">
        <v>560</v>
      </c>
      <c r="K11" s="15">
        <v>26</v>
      </c>
      <c r="L11" s="15">
        <f t="shared" si="1"/>
        <v>14560</v>
      </c>
      <c r="M11" s="15">
        <v>608</v>
      </c>
      <c r="N11" s="15">
        <v>26</v>
      </c>
      <c r="O11" s="15">
        <f t="shared" si="2"/>
        <v>15808</v>
      </c>
      <c r="P11" s="15">
        <v>664</v>
      </c>
      <c r="Q11" s="15">
        <v>26</v>
      </c>
      <c r="R11" s="15">
        <f t="shared" si="3"/>
        <v>17264</v>
      </c>
      <c r="S11" s="15">
        <v>664</v>
      </c>
      <c r="T11" s="15">
        <v>26</v>
      </c>
      <c r="U11" s="15">
        <f t="shared" si="4"/>
        <v>17264</v>
      </c>
    </row>
    <row r="12" spans="4:21">
      <c r="D12" s="2">
        <v>5</v>
      </c>
      <c r="E12" s="3" t="s">
        <v>198</v>
      </c>
      <c r="F12" s="12" t="s">
        <v>3</v>
      </c>
      <c r="G12" s="15">
        <v>1085.5</v>
      </c>
      <c r="H12" s="15">
        <v>36</v>
      </c>
      <c r="I12" s="15">
        <f t="shared" si="0"/>
        <v>39078</v>
      </c>
      <c r="J12" s="15">
        <v>1169</v>
      </c>
      <c r="K12" s="15">
        <v>36</v>
      </c>
      <c r="L12" s="15">
        <f t="shared" si="1"/>
        <v>42084</v>
      </c>
      <c r="M12" s="15">
        <v>1269.2</v>
      </c>
      <c r="N12" s="15">
        <v>36</v>
      </c>
      <c r="O12" s="15">
        <f t="shared" si="2"/>
        <v>45691.200000000004</v>
      </c>
      <c r="P12" s="15">
        <v>1386.1</v>
      </c>
      <c r="Q12" s="15">
        <v>36</v>
      </c>
      <c r="R12" s="15">
        <f t="shared" si="3"/>
        <v>49899.6</v>
      </c>
      <c r="S12" s="15">
        <v>1386.1</v>
      </c>
      <c r="T12" s="15">
        <v>36</v>
      </c>
      <c r="U12" s="15">
        <f t="shared" si="4"/>
        <v>49899.6</v>
      </c>
    </row>
    <row r="13" spans="4:21">
      <c r="D13" s="2">
        <v>6</v>
      </c>
      <c r="E13" s="3" t="s">
        <v>199</v>
      </c>
      <c r="F13" s="12" t="s">
        <v>3</v>
      </c>
      <c r="G13" s="15">
        <v>143</v>
      </c>
      <c r="H13" s="15">
        <v>130</v>
      </c>
      <c r="I13" s="15">
        <f t="shared" si="0"/>
        <v>18590</v>
      </c>
      <c r="J13" s="15">
        <v>154</v>
      </c>
      <c r="K13" s="15">
        <v>130</v>
      </c>
      <c r="L13" s="15">
        <f t="shared" si="1"/>
        <v>20020</v>
      </c>
      <c r="M13" s="15">
        <v>167.20000000000002</v>
      </c>
      <c r="N13" s="15">
        <v>130</v>
      </c>
      <c r="O13" s="15">
        <f t="shared" si="2"/>
        <v>21736.000000000004</v>
      </c>
      <c r="P13" s="15">
        <v>182.60000000000002</v>
      </c>
      <c r="Q13" s="15">
        <v>130</v>
      </c>
      <c r="R13" s="15">
        <f t="shared" si="3"/>
        <v>23738.000000000004</v>
      </c>
      <c r="S13" s="15">
        <v>182.60000000000002</v>
      </c>
      <c r="T13" s="15">
        <v>130</v>
      </c>
      <c r="U13" s="15">
        <f t="shared" si="4"/>
        <v>23738.000000000004</v>
      </c>
    </row>
    <row r="14" spans="4:21">
      <c r="D14" s="2">
        <v>7</v>
      </c>
      <c r="E14" s="3" t="s">
        <v>200</v>
      </c>
      <c r="F14" s="12" t="s">
        <v>3</v>
      </c>
      <c r="G14" s="15">
        <v>650</v>
      </c>
      <c r="H14" s="15">
        <v>79</v>
      </c>
      <c r="I14" s="15">
        <f t="shared" si="0"/>
        <v>51350</v>
      </c>
      <c r="J14" s="15">
        <v>700</v>
      </c>
      <c r="K14" s="15">
        <v>79</v>
      </c>
      <c r="L14" s="15">
        <f t="shared" si="1"/>
        <v>55300</v>
      </c>
      <c r="M14" s="15">
        <v>760</v>
      </c>
      <c r="N14" s="15">
        <v>79</v>
      </c>
      <c r="O14" s="15">
        <f t="shared" si="2"/>
        <v>60040</v>
      </c>
      <c r="P14" s="15">
        <v>830</v>
      </c>
      <c r="Q14" s="15">
        <v>79</v>
      </c>
      <c r="R14" s="15">
        <f t="shared" si="3"/>
        <v>65570</v>
      </c>
      <c r="S14" s="15">
        <v>830</v>
      </c>
      <c r="T14" s="15">
        <v>79</v>
      </c>
      <c r="U14" s="15">
        <f t="shared" si="4"/>
        <v>65570</v>
      </c>
    </row>
    <row r="15" spans="4:21">
      <c r="D15" s="2">
        <v>8</v>
      </c>
      <c r="E15" s="3" t="s">
        <v>201</v>
      </c>
      <c r="F15" s="12" t="s">
        <v>3</v>
      </c>
      <c r="G15" s="15">
        <v>3900</v>
      </c>
      <c r="H15" s="49">
        <v>43.5</v>
      </c>
      <c r="I15" s="15">
        <f t="shared" si="0"/>
        <v>169650</v>
      </c>
      <c r="J15" s="15">
        <v>4200</v>
      </c>
      <c r="K15" s="49">
        <v>43.5</v>
      </c>
      <c r="L15" s="15">
        <f t="shared" si="1"/>
        <v>182700</v>
      </c>
      <c r="M15" s="15">
        <v>4560</v>
      </c>
      <c r="N15" s="49">
        <v>43.5</v>
      </c>
      <c r="O15" s="15">
        <f t="shared" si="2"/>
        <v>198360</v>
      </c>
      <c r="P15" s="15">
        <v>4980</v>
      </c>
      <c r="Q15" s="49">
        <v>43.5</v>
      </c>
      <c r="R15" s="15">
        <f t="shared" si="3"/>
        <v>216630</v>
      </c>
      <c r="S15" s="15">
        <v>4980</v>
      </c>
      <c r="T15" s="49">
        <v>43.5</v>
      </c>
      <c r="U15" s="15">
        <f t="shared" si="4"/>
        <v>216630</v>
      </c>
    </row>
    <row r="16" spans="4:21">
      <c r="D16" s="2">
        <v>9</v>
      </c>
      <c r="E16" s="3" t="s">
        <v>202</v>
      </c>
      <c r="F16" s="12" t="s">
        <v>3</v>
      </c>
      <c r="G16" s="15">
        <v>282.75</v>
      </c>
      <c r="H16" s="15">
        <v>8</v>
      </c>
      <c r="I16" s="15">
        <f t="shared" si="0"/>
        <v>2262</v>
      </c>
      <c r="J16" s="15">
        <v>304.5</v>
      </c>
      <c r="K16" s="15">
        <v>8</v>
      </c>
      <c r="L16" s="15">
        <f t="shared" si="1"/>
        <v>2436</v>
      </c>
      <c r="M16" s="15">
        <v>330.59999999999997</v>
      </c>
      <c r="N16" s="15">
        <v>8</v>
      </c>
      <c r="O16" s="15">
        <f t="shared" si="2"/>
        <v>2644.7999999999997</v>
      </c>
      <c r="P16" s="15">
        <v>361.04999999999995</v>
      </c>
      <c r="Q16" s="15">
        <v>8</v>
      </c>
      <c r="R16" s="15">
        <f t="shared" si="3"/>
        <v>2888.3999999999996</v>
      </c>
      <c r="S16" s="15">
        <v>361.04999999999995</v>
      </c>
      <c r="T16" s="15">
        <v>8</v>
      </c>
      <c r="U16" s="15">
        <f t="shared" si="4"/>
        <v>2888.3999999999996</v>
      </c>
    </row>
    <row r="17" spans="4:21">
      <c r="D17" s="2">
        <v>10</v>
      </c>
      <c r="E17" s="3" t="s">
        <v>85</v>
      </c>
      <c r="F17" s="12" t="s">
        <v>3</v>
      </c>
      <c r="G17" s="15">
        <v>22750</v>
      </c>
      <c r="H17" s="15">
        <v>115</v>
      </c>
      <c r="I17" s="15">
        <f t="shared" si="0"/>
        <v>2616250</v>
      </c>
      <c r="J17" s="15">
        <v>24500</v>
      </c>
      <c r="K17" s="15">
        <v>115</v>
      </c>
      <c r="L17" s="15">
        <f t="shared" si="1"/>
        <v>2817500</v>
      </c>
      <c r="M17" s="15">
        <v>26600</v>
      </c>
      <c r="N17" s="15">
        <v>115</v>
      </c>
      <c r="O17" s="15">
        <f t="shared" si="2"/>
        <v>3059000</v>
      </c>
      <c r="P17" s="15">
        <v>29050</v>
      </c>
      <c r="Q17" s="15">
        <v>115</v>
      </c>
      <c r="R17" s="15">
        <f t="shared" si="3"/>
        <v>3340750</v>
      </c>
      <c r="S17" s="15">
        <v>29050</v>
      </c>
      <c r="T17" s="15">
        <v>115</v>
      </c>
      <c r="U17" s="15">
        <f t="shared" si="4"/>
        <v>3340750</v>
      </c>
    </row>
    <row r="18" spans="4:21">
      <c r="D18" s="2">
        <v>11</v>
      </c>
      <c r="E18" s="3" t="s">
        <v>203</v>
      </c>
      <c r="F18" s="12" t="s">
        <v>3</v>
      </c>
      <c r="G18" s="48">
        <v>0.58499999999999996</v>
      </c>
      <c r="H18" s="15">
        <v>108</v>
      </c>
      <c r="I18" s="14">
        <f t="shared" si="0"/>
        <v>63.179999999999993</v>
      </c>
      <c r="J18" s="48">
        <v>0.63</v>
      </c>
      <c r="K18" s="15">
        <v>108</v>
      </c>
      <c r="L18" s="15">
        <f t="shared" si="1"/>
        <v>68.040000000000006</v>
      </c>
      <c r="M18" s="48">
        <v>0.68399999999999994</v>
      </c>
      <c r="N18" s="15">
        <v>108</v>
      </c>
      <c r="O18" s="15">
        <f t="shared" si="2"/>
        <v>73.872</v>
      </c>
      <c r="P18" s="48">
        <v>0.747</v>
      </c>
      <c r="Q18" s="15">
        <v>108</v>
      </c>
      <c r="R18" s="15">
        <f t="shared" si="3"/>
        <v>80.676000000000002</v>
      </c>
      <c r="S18" s="48">
        <v>0.747</v>
      </c>
      <c r="T18" s="15">
        <v>108</v>
      </c>
      <c r="U18" s="15">
        <f t="shared" si="4"/>
        <v>80.676000000000002</v>
      </c>
    </row>
    <row r="19" spans="4:21">
      <c r="D19" s="2">
        <v>12</v>
      </c>
      <c r="E19" s="3" t="s">
        <v>204</v>
      </c>
      <c r="F19" s="12" t="s">
        <v>3</v>
      </c>
      <c r="G19" s="15">
        <v>22.75</v>
      </c>
      <c r="H19" s="15">
        <v>252</v>
      </c>
      <c r="I19" s="15">
        <f t="shared" si="0"/>
        <v>5733</v>
      </c>
      <c r="J19" s="15">
        <v>24.5</v>
      </c>
      <c r="K19" s="15">
        <v>252</v>
      </c>
      <c r="L19" s="15">
        <f t="shared" si="1"/>
        <v>6174</v>
      </c>
      <c r="M19" s="15">
        <v>26.599999999999998</v>
      </c>
      <c r="N19" s="15">
        <v>252</v>
      </c>
      <c r="O19" s="15">
        <f t="shared" si="2"/>
        <v>6703.2</v>
      </c>
      <c r="P19" s="15">
        <v>29.049999999999997</v>
      </c>
      <c r="Q19" s="15">
        <v>252</v>
      </c>
      <c r="R19" s="15">
        <f t="shared" si="3"/>
        <v>7320.5999999999995</v>
      </c>
      <c r="S19" s="15">
        <v>29.049999999999997</v>
      </c>
      <c r="T19" s="15">
        <v>252</v>
      </c>
      <c r="U19" s="15">
        <f t="shared" si="4"/>
        <v>7320.5999999999995</v>
      </c>
    </row>
    <row r="20" spans="4:21">
      <c r="D20" s="2">
        <v>13</v>
      </c>
      <c r="E20" s="3" t="s">
        <v>205</v>
      </c>
      <c r="F20" s="12" t="s">
        <v>3</v>
      </c>
      <c r="G20" s="15">
        <v>542.75</v>
      </c>
      <c r="H20" s="15">
        <v>47</v>
      </c>
      <c r="I20" s="15">
        <f t="shared" si="0"/>
        <v>25509.25</v>
      </c>
      <c r="J20" s="15">
        <v>584.5</v>
      </c>
      <c r="K20" s="15">
        <v>47</v>
      </c>
      <c r="L20" s="15">
        <f t="shared" si="1"/>
        <v>27471.5</v>
      </c>
      <c r="M20" s="15">
        <v>634.6</v>
      </c>
      <c r="N20" s="15">
        <v>47</v>
      </c>
      <c r="O20" s="15">
        <f t="shared" si="2"/>
        <v>29826.2</v>
      </c>
      <c r="P20" s="15">
        <v>693.05</v>
      </c>
      <c r="Q20" s="15">
        <v>47</v>
      </c>
      <c r="R20" s="15">
        <f t="shared" si="3"/>
        <v>32573.35</v>
      </c>
      <c r="S20" s="15">
        <v>693.05</v>
      </c>
      <c r="T20" s="15">
        <v>47</v>
      </c>
      <c r="U20" s="15">
        <f t="shared" si="4"/>
        <v>32573.35</v>
      </c>
    </row>
    <row r="21" spans="4:21">
      <c r="D21" s="3"/>
      <c r="E21" s="3"/>
      <c r="F21" s="12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4:21">
      <c r="D22" s="3">
        <v>14</v>
      </c>
      <c r="E22" s="3" t="s">
        <v>86</v>
      </c>
      <c r="F22" s="12" t="s">
        <v>3</v>
      </c>
      <c r="G22" s="15">
        <v>130</v>
      </c>
      <c r="H22" s="15">
        <v>220</v>
      </c>
      <c r="I22" s="15">
        <f t="shared" si="0"/>
        <v>28600</v>
      </c>
      <c r="J22" s="15">
        <v>140</v>
      </c>
      <c r="K22" s="15">
        <v>220</v>
      </c>
      <c r="L22" s="15">
        <f t="shared" si="1"/>
        <v>30800</v>
      </c>
      <c r="M22" s="15">
        <v>152</v>
      </c>
      <c r="N22" s="15">
        <v>220</v>
      </c>
      <c r="O22" s="15">
        <f t="shared" si="2"/>
        <v>33440</v>
      </c>
      <c r="P22" s="15">
        <v>166</v>
      </c>
      <c r="Q22" s="15">
        <v>220</v>
      </c>
      <c r="R22" s="15">
        <f t="shared" si="3"/>
        <v>36520</v>
      </c>
      <c r="S22" s="15">
        <v>166</v>
      </c>
      <c r="T22" s="15">
        <v>220</v>
      </c>
      <c r="U22" s="15">
        <f t="shared" si="4"/>
        <v>36520</v>
      </c>
    </row>
    <row r="23" spans="4:21">
      <c r="D23" s="3">
        <v>15</v>
      </c>
      <c r="E23" s="3" t="s">
        <v>87</v>
      </c>
      <c r="F23" s="12" t="s">
        <v>3</v>
      </c>
      <c r="G23" s="15">
        <v>97.5</v>
      </c>
      <c r="H23" s="15">
        <v>42</v>
      </c>
      <c r="I23" s="15">
        <f t="shared" si="0"/>
        <v>4095</v>
      </c>
      <c r="J23" s="15">
        <v>105</v>
      </c>
      <c r="K23" s="15">
        <v>42</v>
      </c>
      <c r="L23" s="15">
        <f t="shared" si="1"/>
        <v>4410</v>
      </c>
      <c r="M23" s="15">
        <v>114</v>
      </c>
      <c r="N23" s="15">
        <v>42</v>
      </c>
      <c r="O23" s="15">
        <f t="shared" si="2"/>
        <v>4788</v>
      </c>
      <c r="P23" s="15">
        <v>124.5</v>
      </c>
      <c r="Q23" s="15">
        <v>42</v>
      </c>
      <c r="R23" s="15">
        <f t="shared" si="3"/>
        <v>5229</v>
      </c>
      <c r="S23" s="15">
        <v>124.5</v>
      </c>
      <c r="T23" s="15">
        <v>42</v>
      </c>
      <c r="U23" s="15">
        <f t="shared" si="4"/>
        <v>5229</v>
      </c>
    </row>
    <row r="24" spans="4:21">
      <c r="D24" s="3"/>
      <c r="E24" s="3"/>
      <c r="F24" s="12"/>
      <c r="G24" s="13"/>
      <c r="H24" s="13"/>
      <c r="I24" s="15"/>
      <c r="J24" s="13"/>
      <c r="K24" s="13"/>
      <c r="L24" s="15"/>
      <c r="M24" s="13"/>
      <c r="N24" s="13"/>
      <c r="O24" s="15"/>
      <c r="P24" s="13"/>
      <c r="Q24" s="13"/>
      <c r="R24" s="15"/>
      <c r="S24" s="13"/>
      <c r="T24" s="13"/>
      <c r="U24" s="15"/>
    </row>
    <row r="25" spans="4:21" ht="15">
      <c r="D25" s="3"/>
      <c r="E25" s="19" t="s">
        <v>88</v>
      </c>
      <c r="F25" s="12" t="s">
        <v>2</v>
      </c>
      <c r="G25" s="13"/>
      <c r="H25" s="13"/>
      <c r="I25" s="15"/>
      <c r="J25" s="13"/>
      <c r="K25" s="13"/>
      <c r="L25" s="15"/>
      <c r="M25" s="13"/>
      <c r="N25" s="13"/>
      <c r="O25" s="15"/>
      <c r="P25" s="13"/>
      <c r="Q25" s="13"/>
      <c r="R25" s="15"/>
      <c r="S25" s="13"/>
      <c r="T25" s="13"/>
      <c r="U25" s="15"/>
    </row>
    <row r="26" spans="4:21">
      <c r="D26" s="2">
        <v>1</v>
      </c>
      <c r="E26" s="3" t="s">
        <v>206</v>
      </c>
      <c r="F26" s="12" t="s">
        <v>6</v>
      </c>
      <c r="G26" s="13">
        <v>30750</v>
      </c>
      <c r="H26" s="13">
        <v>1.6</v>
      </c>
      <c r="I26" s="15">
        <f t="shared" si="0"/>
        <v>49200</v>
      </c>
      <c r="J26" s="13">
        <v>32800</v>
      </c>
      <c r="K26" s="13">
        <v>1.6</v>
      </c>
      <c r="L26" s="15">
        <f t="shared" si="1"/>
        <v>52480</v>
      </c>
      <c r="M26" s="13">
        <v>35875</v>
      </c>
      <c r="N26" s="13">
        <v>1.6</v>
      </c>
      <c r="O26" s="15">
        <f t="shared" si="2"/>
        <v>57400</v>
      </c>
      <c r="P26" s="13">
        <v>38950</v>
      </c>
      <c r="Q26" s="13">
        <v>1.6</v>
      </c>
      <c r="R26" s="15">
        <f t="shared" si="3"/>
        <v>62320</v>
      </c>
      <c r="S26" s="13">
        <v>38950</v>
      </c>
      <c r="T26" s="13">
        <v>1.6</v>
      </c>
      <c r="U26" s="15">
        <f t="shared" si="4"/>
        <v>62320</v>
      </c>
    </row>
    <row r="27" spans="4:21">
      <c r="D27" s="2">
        <v>2</v>
      </c>
      <c r="E27" s="3" t="s">
        <v>117</v>
      </c>
      <c r="F27" s="12" t="s">
        <v>6</v>
      </c>
      <c r="G27" s="13">
        <v>6150</v>
      </c>
      <c r="H27" s="13">
        <v>2.7</v>
      </c>
      <c r="I27" s="15">
        <f t="shared" si="0"/>
        <v>16605</v>
      </c>
      <c r="J27" s="13">
        <v>6560</v>
      </c>
      <c r="K27" s="13">
        <v>2.7</v>
      </c>
      <c r="L27" s="15">
        <f t="shared" si="1"/>
        <v>17712</v>
      </c>
      <c r="M27" s="13">
        <v>7175</v>
      </c>
      <c r="N27" s="13">
        <v>2.7</v>
      </c>
      <c r="O27" s="15">
        <f t="shared" si="2"/>
        <v>19372.5</v>
      </c>
      <c r="P27" s="13">
        <v>7790</v>
      </c>
      <c r="Q27" s="13">
        <v>2.7</v>
      </c>
      <c r="R27" s="15">
        <f t="shared" si="3"/>
        <v>21033</v>
      </c>
      <c r="S27" s="13">
        <v>7790</v>
      </c>
      <c r="T27" s="13">
        <v>2.7</v>
      </c>
      <c r="U27" s="15">
        <f t="shared" si="4"/>
        <v>21033</v>
      </c>
    </row>
    <row r="28" spans="4:21" ht="28.5">
      <c r="D28" s="2">
        <v>3</v>
      </c>
      <c r="E28" s="6" t="s">
        <v>207</v>
      </c>
      <c r="F28" s="12" t="s">
        <v>6</v>
      </c>
      <c r="G28" s="13">
        <v>150</v>
      </c>
      <c r="H28" s="13">
        <v>31</v>
      </c>
      <c r="I28" s="15">
        <f t="shared" si="0"/>
        <v>4650</v>
      </c>
      <c r="J28" s="13">
        <v>160</v>
      </c>
      <c r="K28" s="13">
        <v>31</v>
      </c>
      <c r="L28" s="15">
        <f t="shared" si="1"/>
        <v>4960</v>
      </c>
      <c r="M28" s="13">
        <v>175</v>
      </c>
      <c r="N28" s="13">
        <v>31</v>
      </c>
      <c r="O28" s="15">
        <f t="shared" si="2"/>
        <v>5425</v>
      </c>
      <c r="P28" s="13">
        <v>190</v>
      </c>
      <c r="Q28" s="13">
        <v>31</v>
      </c>
      <c r="R28" s="15">
        <f t="shared" si="3"/>
        <v>5890</v>
      </c>
      <c r="S28" s="13">
        <v>190</v>
      </c>
      <c r="T28" s="13">
        <v>31</v>
      </c>
      <c r="U28" s="15">
        <f t="shared" si="4"/>
        <v>5890</v>
      </c>
    </row>
    <row r="29" spans="4:21">
      <c r="D29" s="2">
        <v>4</v>
      </c>
      <c r="E29" s="3" t="s">
        <v>116</v>
      </c>
      <c r="F29" s="12" t="s">
        <v>6</v>
      </c>
      <c r="G29" s="13">
        <v>150</v>
      </c>
      <c r="H29" s="13">
        <v>2.8</v>
      </c>
      <c r="I29" s="15">
        <f t="shared" si="0"/>
        <v>420</v>
      </c>
      <c r="J29" s="13">
        <v>160</v>
      </c>
      <c r="K29" s="13">
        <v>2.8</v>
      </c>
      <c r="L29" s="15">
        <f t="shared" si="1"/>
        <v>448</v>
      </c>
      <c r="M29" s="13">
        <v>175</v>
      </c>
      <c r="N29" s="13">
        <v>2.8</v>
      </c>
      <c r="O29" s="15">
        <f t="shared" si="2"/>
        <v>489.99999999999994</v>
      </c>
      <c r="P29" s="13">
        <v>190</v>
      </c>
      <c r="Q29" s="13">
        <v>2.8</v>
      </c>
      <c r="R29" s="15">
        <f t="shared" si="3"/>
        <v>532</v>
      </c>
      <c r="S29" s="13">
        <v>190</v>
      </c>
      <c r="T29" s="13">
        <v>2.8</v>
      </c>
      <c r="U29" s="15">
        <f t="shared" si="4"/>
        <v>532</v>
      </c>
    </row>
    <row r="30" spans="4:21">
      <c r="D30" s="4">
        <v>5</v>
      </c>
      <c r="E30" s="5" t="s">
        <v>208</v>
      </c>
      <c r="F30" s="12" t="s">
        <v>6</v>
      </c>
      <c r="G30" s="13">
        <v>6150</v>
      </c>
      <c r="H30" s="13">
        <v>0.31</v>
      </c>
      <c r="I30" s="15">
        <f t="shared" si="0"/>
        <v>1906.5</v>
      </c>
      <c r="J30" s="13">
        <v>6560</v>
      </c>
      <c r="K30" s="13">
        <v>0.31</v>
      </c>
      <c r="L30" s="15">
        <f t="shared" si="1"/>
        <v>2033.6</v>
      </c>
      <c r="M30" s="13">
        <v>7175</v>
      </c>
      <c r="N30" s="13">
        <v>0.31</v>
      </c>
      <c r="O30" s="15">
        <f t="shared" si="2"/>
        <v>2224.25</v>
      </c>
      <c r="P30" s="13">
        <v>7790</v>
      </c>
      <c r="Q30" s="13">
        <v>0.31</v>
      </c>
      <c r="R30" s="15">
        <f t="shared" si="3"/>
        <v>2414.9</v>
      </c>
      <c r="S30" s="13">
        <v>7790</v>
      </c>
      <c r="T30" s="13">
        <v>0.31</v>
      </c>
      <c r="U30" s="15">
        <f t="shared" si="4"/>
        <v>2414.9</v>
      </c>
    </row>
    <row r="31" spans="4:21">
      <c r="E31" s="13" t="s">
        <v>289</v>
      </c>
      <c r="F31" s="13"/>
      <c r="G31" s="13"/>
      <c r="H31" s="13"/>
      <c r="I31" s="15">
        <f>SUM(I8:I30)</f>
        <v>3280711.6800000002</v>
      </c>
      <c r="J31" s="13"/>
      <c r="K31" s="13"/>
      <c r="L31" s="15">
        <f>SUM(L8:L30)</f>
        <v>3532327.64</v>
      </c>
      <c r="M31" s="13"/>
      <c r="N31" s="13"/>
      <c r="O31" s="15">
        <f>SUM(O8:O30)</f>
        <v>3835722.4220000007</v>
      </c>
      <c r="P31" s="13"/>
      <c r="Q31" s="13"/>
      <c r="R31" s="15">
        <f>SUM(R8:R30)</f>
        <v>4188469.9760000003</v>
      </c>
      <c r="S31" s="13"/>
      <c r="T31" s="13"/>
      <c r="U31" s="15">
        <f>SUM(U8:U30)</f>
        <v>4188469.9760000003</v>
      </c>
    </row>
  </sheetData>
  <mergeCells count="8">
    <mergeCell ref="J5:L5"/>
    <mergeCell ref="M5:O5"/>
    <mergeCell ref="P5:R5"/>
    <mergeCell ref="S5:U5"/>
    <mergeCell ref="D5:D7"/>
    <mergeCell ref="F5:F7"/>
    <mergeCell ref="E5:E7"/>
    <mergeCell ref="G5:I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C2:T45"/>
  <sheetViews>
    <sheetView topLeftCell="A34" workbookViewId="0">
      <selection activeCell="R37" sqref="R37"/>
    </sheetView>
  </sheetViews>
  <sheetFormatPr defaultRowHeight="14.25"/>
  <cols>
    <col min="1" max="2" width="9.140625" style="1"/>
    <col min="3" max="3" width="5.85546875" style="1" customWidth="1"/>
    <col min="4" max="4" width="22.42578125" style="1" customWidth="1"/>
    <col min="5" max="5" width="6.5703125" style="1" customWidth="1"/>
    <col min="6" max="6" width="10.42578125" style="1" customWidth="1"/>
    <col min="7" max="7" width="10.42578125" style="1" hidden="1" customWidth="1"/>
    <col min="8" max="8" width="12.140625" style="1" customWidth="1"/>
    <col min="9" max="9" width="9.85546875" style="1" bestFit="1" customWidth="1"/>
    <col min="10" max="10" width="9.85546875" style="1" hidden="1" customWidth="1"/>
    <col min="11" max="11" width="12" style="1" customWidth="1"/>
    <col min="12" max="12" width="10.42578125" style="1" bestFit="1" customWidth="1"/>
    <col min="13" max="13" width="10.42578125" style="1" hidden="1" customWidth="1"/>
    <col min="14" max="14" width="12.5703125" style="1" customWidth="1"/>
    <col min="15" max="15" width="10.42578125" style="1" bestFit="1" customWidth="1"/>
    <col min="16" max="16" width="10.42578125" style="1" hidden="1" customWidth="1"/>
    <col min="17" max="17" width="12.140625" style="1" customWidth="1"/>
    <col min="18" max="18" width="10.42578125" style="1" bestFit="1" customWidth="1"/>
    <col min="19" max="19" width="0" style="1" hidden="1" customWidth="1"/>
    <col min="20" max="20" width="11.7109375" style="1" customWidth="1"/>
    <col min="21" max="16384" width="9.140625" style="1"/>
  </cols>
  <sheetData>
    <row r="2" spans="3:20" ht="15.75">
      <c r="C2" s="18" t="s">
        <v>262</v>
      </c>
    </row>
    <row r="3" spans="3:20" ht="15">
      <c r="C3" s="37" t="s">
        <v>241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4" spans="3:20" ht="15">
      <c r="D4" s="37"/>
    </row>
    <row r="5" spans="3:20" ht="15" customHeight="1">
      <c r="C5" s="83" t="s">
        <v>7</v>
      </c>
      <c r="D5" s="94" t="s">
        <v>81</v>
      </c>
      <c r="E5" s="94" t="s">
        <v>2</v>
      </c>
      <c r="F5" s="73" t="s">
        <v>119</v>
      </c>
      <c r="G5" s="74"/>
      <c r="H5" s="75"/>
      <c r="I5" s="73" t="s">
        <v>120</v>
      </c>
      <c r="J5" s="74"/>
      <c r="K5" s="75"/>
      <c r="L5" s="73" t="s">
        <v>121</v>
      </c>
      <c r="M5" s="74"/>
      <c r="N5" s="75"/>
      <c r="O5" s="73" t="s">
        <v>122</v>
      </c>
      <c r="P5" s="74"/>
      <c r="Q5" s="75"/>
      <c r="R5" s="73" t="s">
        <v>251</v>
      </c>
      <c r="S5" s="74"/>
      <c r="T5" s="75"/>
    </row>
    <row r="6" spans="3:20" ht="30">
      <c r="C6" s="85"/>
      <c r="D6" s="95"/>
      <c r="E6" s="95"/>
      <c r="F6" s="23" t="s">
        <v>209</v>
      </c>
      <c r="G6" s="23" t="s">
        <v>250</v>
      </c>
      <c r="H6" s="40" t="s">
        <v>246</v>
      </c>
      <c r="I6" s="23" t="s">
        <v>209</v>
      </c>
      <c r="J6" s="23" t="s">
        <v>250</v>
      </c>
      <c r="K6" s="40" t="s">
        <v>246</v>
      </c>
      <c r="L6" s="23" t="s">
        <v>209</v>
      </c>
      <c r="M6" s="23" t="s">
        <v>250</v>
      </c>
      <c r="N6" s="40" t="s">
        <v>246</v>
      </c>
      <c r="O6" s="23" t="s">
        <v>209</v>
      </c>
      <c r="P6" s="23" t="s">
        <v>250</v>
      </c>
      <c r="Q6" s="40" t="s">
        <v>246</v>
      </c>
      <c r="R6" s="23" t="s">
        <v>209</v>
      </c>
      <c r="S6" s="23" t="s">
        <v>250</v>
      </c>
      <c r="T6" s="40" t="s">
        <v>246</v>
      </c>
    </row>
    <row r="7" spans="3:20" ht="20.100000000000001" customHeight="1">
      <c r="C7" s="7">
        <v>1</v>
      </c>
      <c r="D7" s="62" t="s">
        <v>214</v>
      </c>
      <c r="E7" s="12" t="s">
        <v>3</v>
      </c>
      <c r="F7" s="14">
        <v>216</v>
      </c>
      <c r="G7" s="14">
        <v>470</v>
      </c>
      <c r="H7" s="14">
        <f>+(F7*G7)</f>
        <v>101520</v>
      </c>
      <c r="I7" s="14">
        <v>238.5</v>
      </c>
      <c r="J7" s="14">
        <v>470</v>
      </c>
      <c r="K7" s="14">
        <f>+(I7*J7)</f>
        <v>112095</v>
      </c>
      <c r="L7" s="14">
        <v>261</v>
      </c>
      <c r="M7" s="14">
        <v>470</v>
      </c>
      <c r="N7" s="14">
        <f>+(L7*M7)</f>
        <v>122670</v>
      </c>
      <c r="O7" s="14">
        <v>271.5</v>
      </c>
      <c r="P7" s="14">
        <v>470</v>
      </c>
      <c r="Q7" s="14">
        <f>+(O7*P7)</f>
        <v>127605</v>
      </c>
      <c r="R7" s="14">
        <v>283.5</v>
      </c>
      <c r="S7" s="14">
        <v>470</v>
      </c>
      <c r="T7" s="14">
        <f>+(R7*S7)</f>
        <v>133245</v>
      </c>
    </row>
    <row r="8" spans="3:20" ht="20.100000000000001" customHeight="1">
      <c r="C8" s="2">
        <v>2</v>
      </c>
      <c r="D8" s="63" t="s">
        <v>215</v>
      </c>
      <c r="E8" s="12" t="s">
        <v>3</v>
      </c>
      <c r="F8" s="14">
        <v>28800</v>
      </c>
      <c r="G8" s="14">
        <v>20</v>
      </c>
      <c r="H8" s="14">
        <f t="shared" ref="H8:H12" si="0">+(F8*G8)</f>
        <v>576000</v>
      </c>
      <c r="I8" s="14">
        <v>31800</v>
      </c>
      <c r="J8" s="14">
        <v>20</v>
      </c>
      <c r="K8" s="14">
        <f t="shared" ref="K8:K12" si="1">+(I8*J8)</f>
        <v>636000</v>
      </c>
      <c r="L8" s="14">
        <v>34800</v>
      </c>
      <c r="M8" s="14">
        <v>20</v>
      </c>
      <c r="N8" s="14">
        <f t="shared" ref="N8:N12" si="2">+(L8*M8)</f>
        <v>696000</v>
      </c>
      <c r="O8" s="14">
        <v>36199.999999999993</v>
      </c>
      <c r="P8" s="14">
        <v>20</v>
      </c>
      <c r="Q8" s="14">
        <f t="shared" ref="Q8:Q12" si="3">+(O8*P8)</f>
        <v>723999.99999999988</v>
      </c>
      <c r="R8" s="14">
        <v>37800</v>
      </c>
      <c r="S8" s="14">
        <v>20</v>
      </c>
      <c r="T8" s="14">
        <f t="shared" ref="T8:T12" si="4">+(R8*S8)</f>
        <v>756000</v>
      </c>
    </row>
    <row r="9" spans="3:20" ht="20.100000000000001" customHeight="1">
      <c r="C9" s="2">
        <v>3</v>
      </c>
      <c r="D9" s="63" t="s">
        <v>216</v>
      </c>
      <c r="E9" s="12" t="s">
        <v>3</v>
      </c>
      <c r="F9" s="14">
        <v>720</v>
      </c>
      <c r="G9" s="14">
        <v>52</v>
      </c>
      <c r="H9" s="14">
        <f t="shared" si="0"/>
        <v>37440</v>
      </c>
      <c r="I9" s="14">
        <v>795</v>
      </c>
      <c r="J9" s="14">
        <v>52</v>
      </c>
      <c r="K9" s="14">
        <f t="shared" si="1"/>
        <v>41340</v>
      </c>
      <c r="L9" s="14">
        <v>870</v>
      </c>
      <c r="M9" s="14">
        <v>52</v>
      </c>
      <c r="N9" s="14">
        <f t="shared" si="2"/>
        <v>45240</v>
      </c>
      <c r="O9" s="14">
        <v>904.99999999999989</v>
      </c>
      <c r="P9" s="14">
        <v>52</v>
      </c>
      <c r="Q9" s="14">
        <f t="shared" si="3"/>
        <v>47059.999999999993</v>
      </c>
      <c r="R9" s="14">
        <v>945</v>
      </c>
      <c r="S9" s="14">
        <v>52</v>
      </c>
      <c r="T9" s="14">
        <f t="shared" si="4"/>
        <v>49140</v>
      </c>
    </row>
    <row r="10" spans="3:20" ht="20.100000000000001" customHeight="1">
      <c r="C10" s="2">
        <v>4</v>
      </c>
      <c r="D10" s="63" t="s">
        <v>217</v>
      </c>
      <c r="E10" s="12" t="s">
        <v>3</v>
      </c>
      <c r="F10" s="14">
        <v>72</v>
      </c>
      <c r="G10" s="14">
        <v>70</v>
      </c>
      <c r="H10" s="14">
        <f t="shared" si="0"/>
        <v>5040</v>
      </c>
      <c r="I10" s="14">
        <v>79.5</v>
      </c>
      <c r="J10" s="14">
        <v>70</v>
      </c>
      <c r="K10" s="14">
        <f t="shared" si="1"/>
        <v>5565</v>
      </c>
      <c r="L10" s="14">
        <v>87</v>
      </c>
      <c r="M10" s="14">
        <v>70</v>
      </c>
      <c r="N10" s="14">
        <f t="shared" si="2"/>
        <v>6090</v>
      </c>
      <c r="O10" s="14">
        <v>90.499999999999986</v>
      </c>
      <c r="P10" s="14">
        <v>70</v>
      </c>
      <c r="Q10" s="14">
        <f t="shared" si="3"/>
        <v>6334.9999999999991</v>
      </c>
      <c r="R10" s="14">
        <v>94.5</v>
      </c>
      <c r="S10" s="14">
        <v>70</v>
      </c>
      <c r="T10" s="14">
        <f t="shared" si="4"/>
        <v>6615</v>
      </c>
    </row>
    <row r="11" spans="3:20" ht="20.100000000000001" customHeight="1">
      <c r="C11" s="2">
        <v>5</v>
      </c>
      <c r="D11" s="63" t="s">
        <v>218</v>
      </c>
      <c r="E11" s="12" t="s">
        <v>3</v>
      </c>
      <c r="F11" s="14">
        <v>216</v>
      </c>
      <c r="G11" s="14">
        <v>104</v>
      </c>
      <c r="H11" s="14">
        <f t="shared" si="0"/>
        <v>22464</v>
      </c>
      <c r="I11" s="14">
        <v>238.5</v>
      </c>
      <c r="J11" s="14">
        <v>104</v>
      </c>
      <c r="K11" s="14">
        <f t="shared" si="1"/>
        <v>24804</v>
      </c>
      <c r="L11" s="14">
        <v>261</v>
      </c>
      <c r="M11" s="14">
        <v>104</v>
      </c>
      <c r="N11" s="14">
        <f t="shared" si="2"/>
        <v>27144</v>
      </c>
      <c r="O11" s="14">
        <v>271.5</v>
      </c>
      <c r="P11" s="14">
        <v>104</v>
      </c>
      <c r="Q11" s="14">
        <f t="shared" si="3"/>
        <v>28236</v>
      </c>
      <c r="R11" s="14">
        <v>283.5</v>
      </c>
      <c r="S11" s="14">
        <v>104</v>
      </c>
      <c r="T11" s="14">
        <f t="shared" si="4"/>
        <v>29484</v>
      </c>
    </row>
    <row r="12" spans="3:20" ht="20.100000000000001" customHeight="1">
      <c r="C12" s="4">
        <v>6</v>
      </c>
      <c r="D12" s="64" t="s">
        <v>219</v>
      </c>
      <c r="E12" s="12" t="s">
        <v>3</v>
      </c>
      <c r="F12" s="14">
        <v>72</v>
      </c>
      <c r="G12" s="14">
        <v>74</v>
      </c>
      <c r="H12" s="14">
        <f t="shared" si="0"/>
        <v>5328</v>
      </c>
      <c r="I12" s="14">
        <v>79.5</v>
      </c>
      <c r="J12" s="14">
        <v>74</v>
      </c>
      <c r="K12" s="14">
        <f t="shared" si="1"/>
        <v>5883</v>
      </c>
      <c r="L12" s="14">
        <v>87</v>
      </c>
      <c r="M12" s="14">
        <v>74</v>
      </c>
      <c r="N12" s="14">
        <f t="shared" si="2"/>
        <v>6438</v>
      </c>
      <c r="O12" s="14">
        <v>90.499999999999986</v>
      </c>
      <c r="P12" s="14">
        <v>74</v>
      </c>
      <c r="Q12" s="14">
        <f t="shared" si="3"/>
        <v>6696.9999999999991</v>
      </c>
      <c r="R12" s="14">
        <v>94.5</v>
      </c>
      <c r="S12" s="14">
        <v>74</v>
      </c>
      <c r="T12" s="14">
        <f t="shared" si="4"/>
        <v>6993</v>
      </c>
    </row>
    <row r="13" spans="3:20"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3:20" ht="15" customHeight="1">
      <c r="C14" s="83" t="s">
        <v>7</v>
      </c>
      <c r="D14" s="86" t="s">
        <v>88</v>
      </c>
      <c r="E14" s="78" t="s">
        <v>2</v>
      </c>
      <c r="F14" s="73" t="s">
        <v>119</v>
      </c>
      <c r="G14" s="74"/>
      <c r="H14" s="75"/>
      <c r="I14" s="73" t="s">
        <v>120</v>
      </c>
      <c r="J14" s="74"/>
      <c r="K14" s="75"/>
      <c r="L14" s="73" t="s">
        <v>121</v>
      </c>
      <c r="M14" s="74"/>
      <c r="N14" s="75"/>
      <c r="O14" s="73" t="s">
        <v>122</v>
      </c>
      <c r="P14" s="74"/>
      <c r="Q14" s="75"/>
      <c r="R14" s="73" t="s">
        <v>251</v>
      </c>
      <c r="S14" s="74"/>
      <c r="T14" s="75"/>
    </row>
    <row r="15" spans="3:20" ht="30">
      <c r="C15" s="85"/>
      <c r="D15" s="81"/>
      <c r="E15" s="78"/>
      <c r="F15" s="23" t="s">
        <v>209</v>
      </c>
      <c r="G15" s="23"/>
      <c r="H15" s="46" t="s">
        <v>246</v>
      </c>
      <c r="I15" s="23" t="s">
        <v>209</v>
      </c>
      <c r="J15" s="23"/>
      <c r="K15" s="46" t="s">
        <v>246</v>
      </c>
      <c r="L15" s="23" t="s">
        <v>209</v>
      </c>
      <c r="M15" s="23"/>
      <c r="N15" s="46" t="s">
        <v>246</v>
      </c>
      <c r="O15" s="23" t="s">
        <v>209</v>
      </c>
      <c r="P15" s="23"/>
      <c r="Q15" s="46" t="s">
        <v>246</v>
      </c>
      <c r="R15" s="23" t="s">
        <v>209</v>
      </c>
      <c r="S15" s="13"/>
      <c r="T15" s="46" t="s">
        <v>246</v>
      </c>
    </row>
    <row r="16" spans="3:20" ht="18" customHeight="1">
      <c r="C16" s="13"/>
      <c r="D16" s="38" t="s">
        <v>220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13"/>
      <c r="T16" s="13"/>
    </row>
    <row r="17" spans="3:20" ht="18" customHeight="1">
      <c r="C17" s="7">
        <v>1</v>
      </c>
      <c r="D17" s="62" t="s">
        <v>221</v>
      </c>
      <c r="E17" s="12" t="s">
        <v>237</v>
      </c>
      <c r="F17" s="13">
        <v>21000</v>
      </c>
      <c r="G17" s="13">
        <v>5</v>
      </c>
      <c r="H17" s="14">
        <f t="shared" ref="H17:H44" si="5">+(F17*G17)</f>
        <v>105000</v>
      </c>
      <c r="I17" s="13">
        <v>21000</v>
      </c>
      <c r="J17" s="13">
        <v>5</v>
      </c>
      <c r="K17" s="14">
        <f t="shared" ref="K17:K44" si="6">+(I17*J17)</f>
        <v>105000</v>
      </c>
      <c r="L17" s="13">
        <v>21000</v>
      </c>
      <c r="M17" s="13">
        <v>5</v>
      </c>
      <c r="N17" s="14">
        <f t="shared" ref="N17:N44" si="7">+(L17*M17)</f>
        <v>105000</v>
      </c>
      <c r="O17" s="13">
        <v>21000</v>
      </c>
      <c r="P17" s="13">
        <v>5</v>
      </c>
      <c r="Q17" s="14">
        <f t="shared" ref="Q17:Q44" si="8">+(O17*P17)</f>
        <v>105000</v>
      </c>
      <c r="R17" s="13">
        <v>21000</v>
      </c>
      <c r="S17" s="13">
        <v>5</v>
      </c>
      <c r="T17" s="14">
        <f t="shared" ref="T17:T44" si="9">+(R17*S17)</f>
        <v>105000</v>
      </c>
    </row>
    <row r="18" spans="3:20" ht="18" customHeight="1">
      <c r="C18" s="2">
        <v>2</v>
      </c>
      <c r="D18" s="63" t="s">
        <v>222</v>
      </c>
      <c r="E18" s="12" t="s">
        <v>237</v>
      </c>
      <c r="F18" s="13">
        <v>42000</v>
      </c>
      <c r="G18" s="13">
        <v>7</v>
      </c>
      <c r="H18" s="14">
        <f t="shared" si="5"/>
        <v>294000</v>
      </c>
      <c r="I18" s="13">
        <v>42000</v>
      </c>
      <c r="J18" s="13">
        <v>7</v>
      </c>
      <c r="K18" s="14">
        <f t="shared" si="6"/>
        <v>294000</v>
      </c>
      <c r="L18" s="13">
        <v>42000</v>
      </c>
      <c r="M18" s="13">
        <v>7</v>
      </c>
      <c r="N18" s="14">
        <f t="shared" si="7"/>
        <v>294000</v>
      </c>
      <c r="O18" s="13">
        <v>42000</v>
      </c>
      <c r="P18" s="13">
        <v>7</v>
      </c>
      <c r="Q18" s="14">
        <f t="shared" si="8"/>
        <v>294000</v>
      </c>
      <c r="R18" s="13">
        <v>42000</v>
      </c>
      <c r="S18" s="13">
        <v>7</v>
      </c>
      <c r="T18" s="14">
        <f t="shared" si="9"/>
        <v>294000</v>
      </c>
    </row>
    <row r="19" spans="3:20" ht="18" customHeight="1">
      <c r="C19" s="2">
        <v>3</v>
      </c>
      <c r="D19" s="63" t="s">
        <v>223</v>
      </c>
      <c r="E19" s="12" t="s">
        <v>237</v>
      </c>
      <c r="F19" s="13">
        <v>42000</v>
      </c>
      <c r="G19" s="13">
        <v>13</v>
      </c>
      <c r="H19" s="14">
        <f t="shared" si="5"/>
        <v>546000</v>
      </c>
      <c r="I19" s="13">
        <v>47250</v>
      </c>
      <c r="J19" s="13">
        <v>13</v>
      </c>
      <c r="K19" s="14">
        <f t="shared" si="6"/>
        <v>614250</v>
      </c>
      <c r="L19" s="13">
        <v>52500</v>
      </c>
      <c r="M19" s="13">
        <v>13</v>
      </c>
      <c r="N19" s="14">
        <f t="shared" si="7"/>
        <v>682500</v>
      </c>
      <c r="O19" s="13">
        <v>55650</v>
      </c>
      <c r="P19" s="13">
        <v>13</v>
      </c>
      <c r="Q19" s="14">
        <f t="shared" si="8"/>
        <v>723450</v>
      </c>
      <c r="R19" s="13">
        <v>57750</v>
      </c>
      <c r="S19" s="13">
        <v>13</v>
      </c>
      <c r="T19" s="14">
        <f t="shared" si="9"/>
        <v>750750</v>
      </c>
    </row>
    <row r="20" spans="3:20" ht="18" customHeight="1">
      <c r="C20" s="2">
        <v>4</v>
      </c>
      <c r="D20" s="63" t="s">
        <v>224</v>
      </c>
      <c r="E20" s="12" t="s">
        <v>237</v>
      </c>
      <c r="F20" s="13">
        <v>31500</v>
      </c>
      <c r="G20" s="13">
        <v>16</v>
      </c>
      <c r="H20" s="14">
        <f t="shared" si="5"/>
        <v>504000</v>
      </c>
      <c r="I20" s="13">
        <v>36750</v>
      </c>
      <c r="J20" s="13">
        <v>16</v>
      </c>
      <c r="K20" s="14">
        <f t="shared" si="6"/>
        <v>588000</v>
      </c>
      <c r="L20" s="13">
        <v>42000</v>
      </c>
      <c r="M20" s="13">
        <v>16</v>
      </c>
      <c r="N20" s="14">
        <f t="shared" si="7"/>
        <v>672000</v>
      </c>
      <c r="O20" s="13">
        <v>44100</v>
      </c>
      <c r="P20" s="13">
        <v>16</v>
      </c>
      <c r="Q20" s="14">
        <f t="shared" si="8"/>
        <v>705600</v>
      </c>
      <c r="R20" s="13">
        <v>47250</v>
      </c>
      <c r="S20" s="13">
        <v>16</v>
      </c>
      <c r="T20" s="14">
        <f t="shared" si="9"/>
        <v>756000</v>
      </c>
    </row>
    <row r="21" spans="3:20" ht="18" customHeight="1">
      <c r="C21" s="4">
        <v>5</v>
      </c>
      <c r="D21" s="64" t="s">
        <v>225</v>
      </c>
      <c r="E21" s="12" t="s">
        <v>237</v>
      </c>
      <c r="F21" s="13">
        <v>2100</v>
      </c>
      <c r="G21" s="13">
        <v>46</v>
      </c>
      <c r="H21" s="14">
        <f t="shared" si="5"/>
        <v>96600</v>
      </c>
      <c r="I21" s="13">
        <v>2100</v>
      </c>
      <c r="J21" s="13">
        <v>46</v>
      </c>
      <c r="K21" s="14">
        <f t="shared" si="6"/>
        <v>96600</v>
      </c>
      <c r="L21" s="13">
        <v>2100</v>
      </c>
      <c r="M21" s="13">
        <v>46</v>
      </c>
      <c r="N21" s="14">
        <f t="shared" si="7"/>
        <v>96600</v>
      </c>
      <c r="O21" s="13">
        <v>2100</v>
      </c>
      <c r="P21" s="13">
        <v>46</v>
      </c>
      <c r="Q21" s="14">
        <f t="shared" si="8"/>
        <v>96600</v>
      </c>
      <c r="R21" s="13">
        <v>2100</v>
      </c>
      <c r="S21" s="13">
        <v>46</v>
      </c>
      <c r="T21" s="14">
        <f t="shared" si="9"/>
        <v>96600</v>
      </c>
    </row>
    <row r="22" spans="3:20" ht="18" customHeight="1">
      <c r="C22" s="12"/>
      <c r="D22" s="38" t="s">
        <v>226</v>
      </c>
      <c r="E22" s="66"/>
      <c r="F22" s="67"/>
      <c r="G22" s="67"/>
      <c r="H22" s="14">
        <f t="shared" si="5"/>
        <v>0</v>
      </c>
      <c r="I22" s="67"/>
      <c r="J22" s="67"/>
      <c r="K22" s="14">
        <f t="shared" si="6"/>
        <v>0</v>
      </c>
      <c r="L22" s="67"/>
      <c r="M22" s="67"/>
      <c r="N22" s="14">
        <f t="shared" si="7"/>
        <v>0</v>
      </c>
      <c r="O22" s="67"/>
      <c r="P22" s="67"/>
      <c r="Q22" s="14">
        <f t="shared" si="8"/>
        <v>0</v>
      </c>
      <c r="R22" s="67"/>
      <c r="S22" s="67"/>
      <c r="T22" s="14">
        <f t="shared" si="9"/>
        <v>0</v>
      </c>
    </row>
    <row r="23" spans="3:20" ht="18" customHeight="1">
      <c r="C23" s="7">
        <v>1</v>
      </c>
      <c r="D23" s="62" t="s">
        <v>221</v>
      </c>
      <c r="E23" s="12" t="s">
        <v>237</v>
      </c>
      <c r="F23" s="13">
        <v>21000</v>
      </c>
      <c r="G23" s="13">
        <v>0.76</v>
      </c>
      <c r="H23" s="14">
        <f t="shared" si="5"/>
        <v>15960</v>
      </c>
      <c r="I23" s="13">
        <v>21000</v>
      </c>
      <c r="J23" s="13">
        <v>0.76</v>
      </c>
      <c r="K23" s="14">
        <f t="shared" si="6"/>
        <v>15960</v>
      </c>
      <c r="L23" s="13">
        <v>21000</v>
      </c>
      <c r="M23" s="13">
        <v>0.76</v>
      </c>
      <c r="N23" s="14">
        <f t="shared" si="7"/>
        <v>15960</v>
      </c>
      <c r="O23" s="13">
        <v>21000</v>
      </c>
      <c r="P23" s="13">
        <v>0.76</v>
      </c>
      <c r="Q23" s="14">
        <f t="shared" si="8"/>
        <v>15960</v>
      </c>
      <c r="R23" s="13">
        <v>21000</v>
      </c>
      <c r="S23" s="13">
        <v>0.76</v>
      </c>
      <c r="T23" s="14">
        <f t="shared" si="9"/>
        <v>15960</v>
      </c>
    </row>
    <row r="24" spans="3:20" ht="18" customHeight="1">
      <c r="C24" s="2">
        <v>2</v>
      </c>
      <c r="D24" s="63" t="s">
        <v>222</v>
      </c>
      <c r="E24" s="12" t="s">
        <v>237</v>
      </c>
      <c r="F24" s="13">
        <v>42000</v>
      </c>
      <c r="G24" s="13">
        <v>1.25</v>
      </c>
      <c r="H24" s="14">
        <f t="shared" si="5"/>
        <v>52500</v>
      </c>
      <c r="I24" s="13">
        <v>42000</v>
      </c>
      <c r="J24" s="13">
        <v>1.25</v>
      </c>
      <c r="K24" s="14">
        <f t="shared" si="6"/>
        <v>52500</v>
      </c>
      <c r="L24" s="13">
        <v>42000</v>
      </c>
      <c r="M24" s="13">
        <v>1.25</v>
      </c>
      <c r="N24" s="14">
        <f t="shared" si="7"/>
        <v>52500</v>
      </c>
      <c r="O24" s="13">
        <v>42000</v>
      </c>
      <c r="P24" s="13">
        <v>1.25</v>
      </c>
      <c r="Q24" s="14">
        <f t="shared" si="8"/>
        <v>52500</v>
      </c>
      <c r="R24" s="13">
        <v>42000</v>
      </c>
      <c r="S24" s="13">
        <v>1.25</v>
      </c>
      <c r="T24" s="14">
        <f t="shared" si="9"/>
        <v>52500</v>
      </c>
    </row>
    <row r="25" spans="3:20" ht="18" customHeight="1">
      <c r="C25" s="2">
        <v>3</v>
      </c>
      <c r="D25" s="63" t="s">
        <v>223</v>
      </c>
      <c r="E25" s="12" t="s">
        <v>237</v>
      </c>
      <c r="F25" s="13">
        <v>42000</v>
      </c>
      <c r="G25" s="13">
        <v>1.7</v>
      </c>
      <c r="H25" s="14">
        <f t="shared" si="5"/>
        <v>71400</v>
      </c>
      <c r="I25" s="13">
        <v>47250</v>
      </c>
      <c r="J25" s="13">
        <v>1.7</v>
      </c>
      <c r="K25" s="14">
        <f t="shared" si="6"/>
        <v>80325</v>
      </c>
      <c r="L25" s="13">
        <v>52500</v>
      </c>
      <c r="M25" s="13">
        <v>1.7</v>
      </c>
      <c r="N25" s="14">
        <f t="shared" si="7"/>
        <v>89250</v>
      </c>
      <c r="O25" s="13">
        <v>55650</v>
      </c>
      <c r="P25" s="13">
        <v>1.7</v>
      </c>
      <c r="Q25" s="14">
        <f t="shared" si="8"/>
        <v>94605</v>
      </c>
      <c r="R25" s="13">
        <v>57750</v>
      </c>
      <c r="S25" s="13">
        <v>1.7</v>
      </c>
      <c r="T25" s="14">
        <f t="shared" si="9"/>
        <v>98175</v>
      </c>
    </row>
    <row r="26" spans="3:20" ht="18" customHeight="1">
      <c r="C26" s="2">
        <v>4</v>
      </c>
      <c r="D26" s="63" t="s">
        <v>224</v>
      </c>
      <c r="E26" s="12" t="s">
        <v>237</v>
      </c>
      <c r="F26" s="13">
        <v>31500</v>
      </c>
      <c r="G26" s="13">
        <v>2.5</v>
      </c>
      <c r="H26" s="14">
        <f t="shared" si="5"/>
        <v>78750</v>
      </c>
      <c r="I26" s="13">
        <v>36750</v>
      </c>
      <c r="J26" s="13">
        <v>2.5</v>
      </c>
      <c r="K26" s="14">
        <f t="shared" si="6"/>
        <v>91875</v>
      </c>
      <c r="L26" s="13">
        <v>42000</v>
      </c>
      <c r="M26" s="13">
        <v>2.5</v>
      </c>
      <c r="N26" s="14">
        <f t="shared" si="7"/>
        <v>105000</v>
      </c>
      <c r="O26" s="13">
        <v>44100</v>
      </c>
      <c r="P26" s="13">
        <v>2.5</v>
      </c>
      <c r="Q26" s="14">
        <f t="shared" si="8"/>
        <v>110250</v>
      </c>
      <c r="R26" s="13">
        <v>47250</v>
      </c>
      <c r="S26" s="13">
        <v>2.5</v>
      </c>
      <c r="T26" s="14">
        <f t="shared" si="9"/>
        <v>118125</v>
      </c>
    </row>
    <row r="27" spans="3:20" ht="18" customHeight="1">
      <c r="C27" s="4">
        <v>5</v>
      </c>
      <c r="D27" s="64" t="s">
        <v>225</v>
      </c>
      <c r="E27" s="12" t="s">
        <v>237</v>
      </c>
      <c r="F27" s="13">
        <v>2100</v>
      </c>
      <c r="G27" s="13">
        <v>3.5</v>
      </c>
      <c r="H27" s="14">
        <f t="shared" si="5"/>
        <v>7350</v>
      </c>
      <c r="I27" s="13">
        <v>2100</v>
      </c>
      <c r="J27" s="13">
        <v>3.5</v>
      </c>
      <c r="K27" s="14">
        <f t="shared" si="6"/>
        <v>7350</v>
      </c>
      <c r="L27" s="13">
        <v>2100</v>
      </c>
      <c r="M27" s="13">
        <v>3.5</v>
      </c>
      <c r="N27" s="14">
        <f t="shared" si="7"/>
        <v>7350</v>
      </c>
      <c r="O27" s="13">
        <v>2100</v>
      </c>
      <c r="P27" s="13">
        <v>3.5</v>
      </c>
      <c r="Q27" s="14">
        <f t="shared" si="8"/>
        <v>7350</v>
      </c>
      <c r="R27" s="13">
        <v>2100</v>
      </c>
      <c r="S27" s="13">
        <v>3.5</v>
      </c>
      <c r="T27" s="14">
        <f t="shared" si="9"/>
        <v>7350</v>
      </c>
    </row>
    <row r="28" spans="3:20" ht="18" customHeight="1">
      <c r="C28" s="12"/>
      <c r="D28" s="38" t="s">
        <v>227</v>
      </c>
      <c r="E28" s="67"/>
      <c r="F28" s="67"/>
      <c r="G28" s="67"/>
      <c r="H28" s="14"/>
      <c r="I28" s="67"/>
      <c r="J28" s="67"/>
      <c r="K28" s="14"/>
      <c r="L28" s="67"/>
      <c r="M28" s="67"/>
      <c r="N28" s="14"/>
      <c r="O28" s="67"/>
      <c r="P28" s="67"/>
      <c r="Q28" s="14"/>
      <c r="R28" s="67"/>
      <c r="S28" s="67"/>
      <c r="T28" s="14"/>
    </row>
    <row r="29" spans="3:20" ht="18" customHeight="1">
      <c r="C29" s="7">
        <v>1</v>
      </c>
      <c r="D29" s="62" t="s">
        <v>228</v>
      </c>
      <c r="E29" s="12" t="s">
        <v>237</v>
      </c>
      <c r="F29" s="13">
        <v>21000</v>
      </c>
      <c r="G29" s="13">
        <v>0.5</v>
      </c>
      <c r="H29" s="14">
        <f t="shared" si="5"/>
        <v>10500</v>
      </c>
      <c r="I29" s="13">
        <v>21000</v>
      </c>
      <c r="J29" s="13">
        <v>0.5</v>
      </c>
      <c r="K29" s="14">
        <f t="shared" si="6"/>
        <v>10500</v>
      </c>
      <c r="L29" s="13">
        <v>21000</v>
      </c>
      <c r="M29" s="13">
        <v>0.5</v>
      </c>
      <c r="N29" s="14">
        <f t="shared" si="7"/>
        <v>10500</v>
      </c>
      <c r="O29" s="13">
        <v>21000</v>
      </c>
      <c r="P29" s="13">
        <v>0.5</v>
      </c>
      <c r="Q29" s="14">
        <f t="shared" si="8"/>
        <v>10500</v>
      </c>
      <c r="R29" s="13">
        <v>21000</v>
      </c>
      <c r="S29" s="13">
        <v>0.5</v>
      </c>
      <c r="T29" s="14">
        <f t="shared" si="9"/>
        <v>10500</v>
      </c>
    </row>
    <row r="30" spans="3:20" ht="18" customHeight="1">
      <c r="C30" s="2">
        <v>2</v>
      </c>
      <c r="D30" s="63" t="s">
        <v>229</v>
      </c>
      <c r="E30" s="12" t="s">
        <v>237</v>
      </c>
      <c r="F30" s="13">
        <v>42000</v>
      </c>
      <c r="G30" s="13">
        <v>0.7</v>
      </c>
      <c r="H30" s="14">
        <f t="shared" si="5"/>
        <v>29399.999999999996</v>
      </c>
      <c r="I30" s="13">
        <v>42000</v>
      </c>
      <c r="J30" s="13">
        <v>0.7</v>
      </c>
      <c r="K30" s="14">
        <f t="shared" si="6"/>
        <v>29399.999999999996</v>
      </c>
      <c r="L30" s="13">
        <v>42000</v>
      </c>
      <c r="M30" s="13">
        <v>0.7</v>
      </c>
      <c r="N30" s="14">
        <f t="shared" si="7"/>
        <v>29399.999999999996</v>
      </c>
      <c r="O30" s="13">
        <v>42000</v>
      </c>
      <c r="P30" s="13">
        <v>0.7</v>
      </c>
      <c r="Q30" s="14">
        <f t="shared" si="8"/>
        <v>29399.999999999996</v>
      </c>
      <c r="R30" s="13">
        <v>42000</v>
      </c>
      <c r="S30" s="13">
        <v>0.7</v>
      </c>
      <c r="T30" s="14">
        <f t="shared" si="9"/>
        <v>29399.999999999996</v>
      </c>
    </row>
    <row r="31" spans="3:20" ht="18" customHeight="1">
      <c r="C31" s="2">
        <v>3</v>
      </c>
      <c r="D31" s="63" t="s">
        <v>230</v>
      </c>
      <c r="E31" s="12" t="s">
        <v>237</v>
      </c>
      <c r="F31" s="13">
        <v>42000</v>
      </c>
      <c r="G31" s="13">
        <v>0.85</v>
      </c>
      <c r="H31" s="14">
        <f t="shared" si="5"/>
        <v>35700</v>
      </c>
      <c r="I31" s="13">
        <v>47250</v>
      </c>
      <c r="J31" s="13">
        <v>0.85</v>
      </c>
      <c r="K31" s="14">
        <f t="shared" si="6"/>
        <v>40162.5</v>
      </c>
      <c r="L31" s="13">
        <v>52500</v>
      </c>
      <c r="M31" s="13">
        <v>0.85</v>
      </c>
      <c r="N31" s="14">
        <f t="shared" si="7"/>
        <v>44625</v>
      </c>
      <c r="O31" s="13">
        <v>55650</v>
      </c>
      <c r="P31" s="13">
        <v>0.85</v>
      </c>
      <c r="Q31" s="14">
        <f t="shared" si="8"/>
        <v>47302.5</v>
      </c>
      <c r="R31" s="13">
        <v>57750</v>
      </c>
      <c r="S31" s="13">
        <v>0.85</v>
      </c>
      <c r="T31" s="14">
        <f t="shared" si="9"/>
        <v>49087.5</v>
      </c>
    </row>
    <row r="32" spans="3:20" ht="18" customHeight="1">
      <c r="C32" s="4">
        <v>4</v>
      </c>
      <c r="D32" s="64" t="s">
        <v>231</v>
      </c>
      <c r="E32" s="12" t="s">
        <v>237</v>
      </c>
      <c r="F32" s="13">
        <v>31500</v>
      </c>
      <c r="G32" s="13">
        <v>1</v>
      </c>
      <c r="H32" s="14">
        <f t="shared" si="5"/>
        <v>31500</v>
      </c>
      <c r="I32" s="13">
        <v>36750</v>
      </c>
      <c r="J32" s="13">
        <v>1</v>
      </c>
      <c r="K32" s="14">
        <f t="shared" si="6"/>
        <v>36750</v>
      </c>
      <c r="L32" s="13">
        <v>42000</v>
      </c>
      <c r="M32" s="13">
        <v>1</v>
      </c>
      <c r="N32" s="14">
        <f t="shared" si="7"/>
        <v>42000</v>
      </c>
      <c r="O32" s="13">
        <v>44100</v>
      </c>
      <c r="P32" s="13">
        <v>1</v>
      </c>
      <c r="Q32" s="14">
        <f t="shared" si="8"/>
        <v>44100</v>
      </c>
      <c r="R32" s="13">
        <v>47250</v>
      </c>
      <c r="S32" s="13">
        <v>1</v>
      </c>
      <c r="T32" s="14">
        <f t="shared" si="9"/>
        <v>47250</v>
      </c>
    </row>
    <row r="33" spans="3:20" ht="18" customHeight="1">
      <c r="C33" s="12"/>
      <c r="D33" s="38" t="s">
        <v>232</v>
      </c>
      <c r="E33" s="67"/>
      <c r="F33" s="67"/>
      <c r="G33" s="67"/>
      <c r="H33" s="14"/>
      <c r="I33" s="67"/>
      <c r="J33" s="67"/>
      <c r="K33" s="14"/>
      <c r="L33" s="67"/>
      <c r="M33" s="67"/>
      <c r="N33" s="14"/>
      <c r="O33" s="67"/>
      <c r="P33" s="67"/>
      <c r="Q33" s="14"/>
      <c r="R33" s="67"/>
      <c r="S33" s="67"/>
      <c r="T33" s="14"/>
    </row>
    <row r="34" spans="3:20" ht="18" customHeight="1">
      <c r="C34" s="7">
        <v>1</v>
      </c>
      <c r="D34" s="62" t="s">
        <v>238</v>
      </c>
      <c r="E34" s="12" t="s">
        <v>237</v>
      </c>
      <c r="F34" s="13">
        <v>420</v>
      </c>
      <c r="G34" s="13">
        <v>26</v>
      </c>
      <c r="H34" s="14">
        <f t="shared" si="5"/>
        <v>10920</v>
      </c>
      <c r="I34" s="13">
        <v>420</v>
      </c>
      <c r="J34" s="13">
        <v>26</v>
      </c>
      <c r="K34" s="14">
        <f t="shared" si="6"/>
        <v>10920</v>
      </c>
      <c r="L34" s="13">
        <v>420</v>
      </c>
      <c r="M34" s="13">
        <v>26</v>
      </c>
      <c r="N34" s="14">
        <f t="shared" si="7"/>
        <v>10920</v>
      </c>
      <c r="O34" s="13">
        <v>420</v>
      </c>
      <c r="P34" s="13">
        <v>26</v>
      </c>
      <c r="Q34" s="14">
        <f t="shared" si="8"/>
        <v>10920</v>
      </c>
      <c r="R34" s="13">
        <v>420</v>
      </c>
      <c r="S34" s="13">
        <v>26</v>
      </c>
      <c r="T34" s="14">
        <f t="shared" si="9"/>
        <v>10920</v>
      </c>
    </row>
    <row r="35" spans="3:20" ht="18" customHeight="1">
      <c r="C35" s="2">
        <v>2</v>
      </c>
      <c r="D35" s="63" t="s">
        <v>239</v>
      </c>
      <c r="E35" s="12" t="s">
        <v>237</v>
      </c>
      <c r="F35" s="13">
        <v>1050</v>
      </c>
      <c r="G35" s="13">
        <v>31</v>
      </c>
      <c r="H35" s="14">
        <f t="shared" si="5"/>
        <v>32550</v>
      </c>
      <c r="I35" s="13">
        <v>1050</v>
      </c>
      <c r="J35" s="13">
        <v>31</v>
      </c>
      <c r="K35" s="14">
        <f t="shared" si="6"/>
        <v>32550</v>
      </c>
      <c r="L35" s="13">
        <v>1050</v>
      </c>
      <c r="M35" s="13">
        <v>31</v>
      </c>
      <c r="N35" s="14">
        <f t="shared" si="7"/>
        <v>32550</v>
      </c>
      <c r="O35" s="13">
        <v>1050</v>
      </c>
      <c r="P35" s="13">
        <v>31</v>
      </c>
      <c r="Q35" s="14">
        <f t="shared" si="8"/>
        <v>32550</v>
      </c>
      <c r="R35" s="13">
        <v>1050</v>
      </c>
      <c r="S35" s="13">
        <v>31</v>
      </c>
      <c r="T35" s="14">
        <f t="shared" si="9"/>
        <v>32550</v>
      </c>
    </row>
    <row r="36" spans="3:20" ht="18" customHeight="1">
      <c r="C36" s="2">
        <v>3</v>
      </c>
      <c r="D36" s="63" t="s">
        <v>233</v>
      </c>
      <c r="E36" s="12" t="s">
        <v>237</v>
      </c>
      <c r="F36" s="13">
        <v>2100</v>
      </c>
      <c r="G36" s="13">
        <v>36.5</v>
      </c>
      <c r="H36" s="14">
        <f t="shared" si="5"/>
        <v>76650</v>
      </c>
      <c r="I36" s="15">
        <v>2362.5</v>
      </c>
      <c r="J36" s="13">
        <v>36.5</v>
      </c>
      <c r="K36" s="14">
        <f t="shared" si="6"/>
        <v>86231.25</v>
      </c>
      <c r="L36" s="13">
        <v>2625</v>
      </c>
      <c r="M36" s="13">
        <v>36.5</v>
      </c>
      <c r="N36" s="14">
        <f t="shared" si="7"/>
        <v>95812.5</v>
      </c>
      <c r="O36" s="15">
        <v>2782.5</v>
      </c>
      <c r="P36" s="13">
        <v>36.5</v>
      </c>
      <c r="Q36" s="14">
        <f t="shared" si="8"/>
        <v>101561.25</v>
      </c>
      <c r="R36" s="15">
        <v>2887.5</v>
      </c>
      <c r="S36" s="13">
        <v>36.5</v>
      </c>
      <c r="T36" s="14">
        <f t="shared" si="9"/>
        <v>105393.75</v>
      </c>
    </row>
    <row r="37" spans="3:20" ht="18" customHeight="1">
      <c r="C37" s="2">
        <v>4</v>
      </c>
      <c r="D37" s="63" t="s">
        <v>234</v>
      </c>
      <c r="E37" s="12" t="s">
        <v>237</v>
      </c>
      <c r="F37" s="102">
        <v>321.42857142857144</v>
      </c>
      <c r="G37" s="68">
        <v>30.5</v>
      </c>
      <c r="H37" s="14">
        <f t="shared" si="5"/>
        <v>9803.5714285714294</v>
      </c>
      <c r="I37" s="60">
        <v>375</v>
      </c>
      <c r="J37" s="68">
        <v>30.5</v>
      </c>
      <c r="K37" s="14">
        <f t="shared" si="6"/>
        <v>11437.5</v>
      </c>
      <c r="L37" s="102">
        <v>428.57142857142856</v>
      </c>
      <c r="M37" s="68">
        <v>30.5</v>
      </c>
      <c r="N37" s="14">
        <f t="shared" si="7"/>
        <v>13071.428571428571</v>
      </c>
      <c r="O37" s="60">
        <v>450</v>
      </c>
      <c r="P37" s="68">
        <v>30.5</v>
      </c>
      <c r="Q37" s="14">
        <f t="shared" si="8"/>
        <v>13725</v>
      </c>
      <c r="R37" s="102">
        <v>482.14285714285717</v>
      </c>
      <c r="S37" s="68">
        <v>30.5</v>
      </c>
      <c r="T37" s="14">
        <f t="shared" si="9"/>
        <v>14705.357142857143</v>
      </c>
    </row>
    <row r="38" spans="3:20" ht="18" customHeight="1">
      <c r="C38" s="4">
        <v>5</v>
      </c>
      <c r="D38" s="64" t="s">
        <v>240</v>
      </c>
      <c r="E38" s="12" t="s">
        <v>237</v>
      </c>
      <c r="F38" s="13">
        <v>1050</v>
      </c>
      <c r="G38" s="13">
        <v>24.5</v>
      </c>
      <c r="H38" s="14">
        <f t="shared" si="5"/>
        <v>25725</v>
      </c>
      <c r="I38" s="13">
        <v>1050</v>
      </c>
      <c r="J38" s="13">
        <v>24.5</v>
      </c>
      <c r="K38" s="14">
        <f t="shared" si="6"/>
        <v>25725</v>
      </c>
      <c r="L38" s="13">
        <v>1050</v>
      </c>
      <c r="M38" s="13">
        <v>24.5</v>
      </c>
      <c r="N38" s="14">
        <f t="shared" si="7"/>
        <v>25725</v>
      </c>
      <c r="O38" s="13">
        <v>1050</v>
      </c>
      <c r="P38" s="13">
        <v>24.5</v>
      </c>
      <c r="Q38" s="14">
        <f t="shared" si="8"/>
        <v>25725</v>
      </c>
      <c r="R38" s="13">
        <v>1050</v>
      </c>
      <c r="S38" s="13">
        <v>24.5</v>
      </c>
      <c r="T38" s="14">
        <f t="shared" si="9"/>
        <v>25725</v>
      </c>
    </row>
    <row r="39" spans="3:20" ht="18" customHeight="1">
      <c r="C39" s="12"/>
      <c r="D39" s="38" t="s">
        <v>235</v>
      </c>
      <c r="E39" s="66"/>
      <c r="F39" s="67"/>
      <c r="G39" s="67"/>
      <c r="H39" s="14"/>
      <c r="I39" s="67"/>
      <c r="J39" s="67"/>
      <c r="K39" s="14"/>
      <c r="L39" s="67"/>
      <c r="M39" s="67"/>
      <c r="N39" s="14"/>
      <c r="O39" s="67"/>
      <c r="P39" s="67"/>
      <c r="Q39" s="14"/>
      <c r="R39" s="67"/>
      <c r="S39" s="67"/>
      <c r="T39" s="14"/>
    </row>
    <row r="40" spans="3:20" ht="18" customHeight="1">
      <c r="C40" s="7">
        <v>1</v>
      </c>
      <c r="D40" s="62" t="s">
        <v>221</v>
      </c>
      <c r="E40" s="12" t="s">
        <v>237</v>
      </c>
      <c r="F40" s="13">
        <v>420</v>
      </c>
      <c r="G40" s="13">
        <v>2.8</v>
      </c>
      <c r="H40" s="14">
        <f t="shared" si="5"/>
        <v>1176</v>
      </c>
      <c r="I40" s="13">
        <v>420</v>
      </c>
      <c r="J40" s="13">
        <v>2.8</v>
      </c>
      <c r="K40" s="14">
        <f t="shared" si="6"/>
        <v>1176</v>
      </c>
      <c r="L40" s="13">
        <v>420</v>
      </c>
      <c r="M40" s="13">
        <v>2.8</v>
      </c>
      <c r="N40" s="14">
        <f t="shared" si="7"/>
        <v>1176</v>
      </c>
      <c r="O40" s="13">
        <v>420</v>
      </c>
      <c r="P40" s="13">
        <v>2.8</v>
      </c>
      <c r="Q40" s="14">
        <f t="shared" si="8"/>
        <v>1176</v>
      </c>
      <c r="R40" s="13">
        <v>420</v>
      </c>
      <c r="S40" s="13">
        <v>2.8</v>
      </c>
      <c r="T40" s="14">
        <f t="shared" si="9"/>
        <v>1176</v>
      </c>
    </row>
    <row r="41" spans="3:20" ht="18" customHeight="1">
      <c r="C41" s="2">
        <v>2</v>
      </c>
      <c r="D41" s="63" t="s">
        <v>222</v>
      </c>
      <c r="E41" s="12" t="s">
        <v>237</v>
      </c>
      <c r="F41" s="13">
        <v>1050</v>
      </c>
      <c r="G41" s="13">
        <v>2.8</v>
      </c>
      <c r="H41" s="14">
        <f t="shared" si="5"/>
        <v>2940</v>
      </c>
      <c r="I41" s="13">
        <v>1050</v>
      </c>
      <c r="J41" s="13">
        <v>2.8</v>
      </c>
      <c r="K41" s="14">
        <f t="shared" si="6"/>
        <v>2940</v>
      </c>
      <c r="L41" s="13">
        <v>1050</v>
      </c>
      <c r="M41" s="13">
        <v>2.8</v>
      </c>
      <c r="N41" s="14">
        <f t="shared" si="7"/>
        <v>2940</v>
      </c>
      <c r="O41" s="13">
        <v>1050</v>
      </c>
      <c r="P41" s="13">
        <v>2.8</v>
      </c>
      <c r="Q41" s="14">
        <f t="shared" si="8"/>
        <v>2940</v>
      </c>
      <c r="R41" s="13">
        <v>1050</v>
      </c>
      <c r="S41" s="13">
        <v>2.8</v>
      </c>
      <c r="T41" s="14">
        <f t="shared" si="9"/>
        <v>2940</v>
      </c>
    </row>
    <row r="42" spans="3:20" ht="18" customHeight="1">
      <c r="C42" s="2">
        <v>3</v>
      </c>
      <c r="D42" s="63" t="s">
        <v>223</v>
      </c>
      <c r="E42" s="12" t="s">
        <v>237</v>
      </c>
      <c r="F42" s="13">
        <v>2100</v>
      </c>
      <c r="G42" s="13">
        <v>2.8</v>
      </c>
      <c r="H42" s="14">
        <f t="shared" si="5"/>
        <v>5880</v>
      </c>
      <c r="I42" s="15">
        <v>2362.5</v>
      </c>
      <c r="J42" s="13">
        <v>2.8</v>
      </c>
      <c r="K42" s="14">
        <f t="shared" si="6"/>
        <v>6615</v>
      </c>
      <c r="L42" s="13">
        <v>2625</v>
      </c>
      <c r="M42" s="13">
        <v>2.8</v>
      </c>
      <c r="N42" s="14">
        <f t="shared" si="7"/>
        <v>7349.9999999999991</v>
      </c>
      <c r="O42" s="15">
        <v>2782.5</v>
      </c>
      <c r="P42" s="13">
        <v>2.8</v>
      </c>
      <c r="Q42" s="14">
        <f t="shared" si="8"/>
        <v>7790.9999999999991</v>
      </c>
      <c r="R42" s="15">
        <v>2887.5</v>
      </c>
      <c r="S42" s="13">
        <v>2.8</v>
      </c>
      <c r="T42" s="14">
        <f t="shared" si="9"/>
        <v>8084.9999999999991</v>
      </c>
    </row>
    <row r="43" spans="3:20" ht="18" customHeight="1">
      <c r="C43" s="2">
        <v>4</v>
      </c>
      <c r="D43" s="63" t="s">
        <v>224</v>
      </c>
      <c r="E43" s="12" t="s">
        <v>237</v>
      </c>
      <c r="F43" s="15">
        <v>321.42857142857144</v>
      </c>
      <c r="G43" s="49">
        <v>2.8</v>
      </c>
      <c r="H43" s="14">
        <f t="shared" si="5"/>
        <v>900</v>
      </c>
      <c r="I43" s="13">
        <v>375</v>
      </c>
      <c r="J43" s="49">
        <v>2.8</v>
      </c>
      <c r="K43" s="14">
        <f t="shared" si="6"/>
        <v>1050</v>
      </c>
      <c r="L43" s="15">
        <v>428.57142857142856</v>
      </c>
      <c r="M43" s="49">
        <v>2.8</v>
      </c>
      <c r="N43" s="14">
        <f t="shared" si="7"/>
        <v>1199.9999999999998</v>
      </c>
      <c r="O43" s="13">
        <v>450</v>
      </c>
      <c r="P43" s="49">
        <v>2.8</v>
      </c>
      <c r="Q43" s="14">
        <f t="shared" si="8"/>
        <v>1260</v>
      </c>
      <c r="R43" s="15">
        <v>482.14285714285717</v>
      </c>
      <c r="S43" s="49">
        <v>2.8</v>
      </c>
      <c r="T43" s="14">
        <f t="shared" si="9"/>
        <v>1350</v>
      </c>
    </row>
    <row r="44" spans="3:20" ht="18" customHeight="1">
      <c r="C44" s="4">
        <v>5</v>
      </c>
      <c r="D44" s="64" t="s">
        <v>225</v>
      </c>
      <c r="E44" s="12" t="s">
        <v>237</v>
      </c>
      <c r="F44" s="13">
        <v>1050</v>
      </c>
      <c r="G44" s="13">
        <v>2.8</v>
      </c>
      <c r="H44" s="14">
        <f t="shared" si="5"/>
        <v>2940</v>
      </c>
      <c r="I44" s="13">
        <v>1050</v>
      </c>
      <c r="J44" s="13">
        <v>2.8</v>
      </c>
      <c r="K44" s="14">
        <f t="shared" si="6"/>
        <v>2940</v>
      </c>
      <c r="L44" s="13">
        <v>1050</v>
      </c>
      <c r="M44" s="13">
        <v>2.8</v>
      </c>
      <c r="N44" s="14">
        <f t="shared" si="7"/>
        <v>2940</v>
      </c>
      <c r="O44" s="13">
        <v>1050</v>
      </c>
      <c r="P44" s="13">
        <v>2.8</v>
      </c>
      <c r="Q44" s="14">
        <f t="shared" si="8"/>
        <v>2940</v>
      </c>
      <c r="R44" s="13">
        <v>1050</v>
      </c>
      <c r="S44" s="13">
        <v>2.8</v>
      </c>
      <c r="T44" s="14">
        <f t="shared" si="9"/>
        <v>2940</v>
      </c>
    </row>
    <row r="45" spans="3:20">
      <c r="C45" s="13"/>
      <c r="D45" s="13" t="s">
        <v>289</v>
      </c>
      <c r="E45" s="13"/>
      <c r="F45" s="13"/>
      <c r="G45" s="13"/>
      <c r="H45" s="14">
        <f>SUM(H7:H44)</f>
        <v>2795936.5714285714</v>
      </c>
      <c r="I45" s="13"/>
      <c r="J45" s="13"/>
      <c r="K45" s="14">
        <f>SUM(K7:K44)</f>
        <v>3069944.25</v>
      </c>
      <c r="L45" s="13"/>
      <c r="M45" s="13"/>
      <c r="N45" s="14">
        <f>SUM(N7:N44)</f>
        <v>3343951.9285714286</v>
      </c>
      <c r="O45" s="13"/>
      <c r="P45" s="13"/>
      <c r="Q45" s="14">
        <f>SUM(Q7:Q44)</f>
        <v>3477138.75</v>
      </c>
      <c r="R45" s="13"/>
      <c r="S45" s="13"/>
      <c r="T45" s="14">
        <f>SUM(T7:T44)</f>
        <v>3617959.6071428573</v>
      </c>
    </row>
  </sheetData>
  <mergeCells count="16">
    <mergeCell ref="D14:D15"/>
    <mergeCell ref="E14:E15"/>
    <mergeCell ref="C14:C15"/>
    <mergeCell ref="E5:E6"/>
    <mergeCell ref="D5:D6"/>
    <mergeCell ref="C5:C6"/>
    <mergeCell ref="F5:H5"/>
    <mergeCell ref="I5:K5"/>
    <mergeCell ref="L5:N5"/>
    <mergeCell ref="O5:Q5"/>
    <mergeCell ref="R5:T5"/>
    <mergeCell ref="F14:H14"/>
    <mergeCell ref="I14:K14"/>
    <mergeCell ref="L14:N14"/>
    <mergeCell ref="O14:Q14"/>
    <mergeCell ref="R14:T14"/>
  </mergeCells>
  <pageMargins left="0.5" right="0" top="0.5" bottom="0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FRII PAcking</vt:lpstr>
      <vt:lpstr>FRII-Bulk</vt:lpstr>
      <vt:lpstr>FR-III Packing</vt:lpstr>
      <vt:lpstr>FRIII RM</vt:lpstr>
      <vt:lpstr>FRIII Bulk</vt:lpstr>
      <vt:lpstr>IVF</vt:lpstr>
      <vt:lpstr>Streptocycline</vt:lpstr>
      <vt:lpstr>Aureofungin(13 gm)</vt:lpstr>
      <vt:lpstr>Humaur</vt:lpstr>
      <vt:lpstr>Engg. Items</vt:lpstr>
      <vt:lpstr>'FRII PAcking'!Print_Area</vt:lpstr>
      <vt:lpstr>'FRII-Bulk'!Print_Area</vt:lpstr>
      <vt:lpstr>'FRIII Bulk'!Print_Area</vt:lpstr>
      <vt:lpstr>'FR-III Packing'!Print_Area</vt:lpstr>
      <vt:lpstr>'FRIII RM'!Print_Area</vt:lpstr>
      <vt:lpstr>Humaur!Print_Area</vt:lpstr>
      <vt:lpstr>IVF!Print_Area</vt:lpstr>
      <vt:lpstr>Streptocycline!Print_Area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2021-01-10T06:43:43Z</dcterms:modified>
</cp:coreProperties>
</file>